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3560" firstSheet="2" activeTab="7"/>
  </bookViews>
  <sheets>
    <sheet name="住所録" sheetId="2" r:id="rId1"/>
    <sheet name="データベース" sheetId="4" r:id="rId2"/>
    <sheet name="ピポットテーブル" sheetId="5" r:id="rId3"/>
    <sheet name="予測シート" sheetId="8" r:id="rId4"/>
    <sheet name="予測シートデータ元" sheetId="7" r:id="rId5"/>
    <sheet name="テーブル" sheetId="6" r:id="rId6"/>
    <sheet name="グラフ１" sheetId="3" r:id="rId7"/>
    <sheet name="グラフ2" sheetId="9" r:id="rId8"/>
  </sheets>
  <calcPr calcId="162913"/>
  <pivotCaches>
    <pivotCache cacheId="0" r:id="rId9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9" l="1"/>
  <c r="G6" i="9"/>
  <c r="G7" i="9"/>
  <c r="G8" i="9"/>
  <c r="G9" i="9"/>
  <c r="G10" i="9"/>
  <c r="G5" i="9"/>
  <c r="D11" i="9"/>
  <c r="E11" i="9"/>
  <c r="F11" i="9"/>
  <c r="C11" i="9"/>
  <c r="H26" i="6" l="1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4" i="5"/>
  <c r="C13" i="8"/>
  <c r="C12" i="8"/>
  <c r="C11" i="8"/>
  <c r="I7" i="4" l="1"/>
  <c r="I11" i="4"/>
  <c r="I13" i="4"/>
  <c r="I9" i="4"/>
  <c r="I12" i="4"/>
  <c r="I14" i="4"/>
  <c r="I10" i="4"/>
  <c r="I8" i="4"/>
  <c r="I6" i="4"/>
  <c r="I5" i="4"/>
  <c r="D11" i="8"/>
  <c r="D13" i="8"/>
  <c r="E11" i="8"/>
  <c r="D12" i="8"/>
  <c r="E12" i="8"/>
  <c r="E13" i="8"/>
  <c r="B5" i="2" l="1"/>
  <c r="B4" i="2"/>
  <c r="B3" i="2"/>
  <c r="B2" i="2"/>
  <c r="B7" i="2"/>
  <c r="B6" i="2"/>
</calcChain>
</file>

<file path=xl/sharedStrings.xml><?xml version="1.0" encoding="utf-8"?>
<sst xmlns="http://schemas.openxmlformats.org/spreadsheetml/2006/main" count="298" uniqueCount="174">
  <si>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</si>
  <si>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</si>
  <si>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1"/>
  </si>
  <si>
    <t>氏名</t>
    <rPh sb="0" eb="2">
      <t>シメイ</t>
    </rPh>
    <phoneticPr fontId="2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</si>
  <si>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</si>
  <si>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</si>
  <si>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大森 敦子</t>
    <rPh sb="0" eb="2">
      <t>オオモリ</t>
    </rPh>
    <rPh sb="3" eb="5">
      <t>アツコ</t>
    </rPh>
    <phoneticPr fontId="1"/>
  </si>
  <si>
    <t>大森 敦子</t>
    <rPh sb="0" eb="2">
      <t>オオモリ</t>
    </rPh>
    <rPh sb="3" eb="5">
      <t>アツコ</t>
    </rPh>
    <phoneticPr fontId="2"/>
  </si>
  <si>
    <t>神奈川県横浜市泉区領家0-2</t>
    <rPh sb="0" eb="11">
      <t>２４５－０００４</t>
    </rPh>
    <phoneticPr fontId="1"/>
  </si>
  <si>
    <t>神奈川県横浜市泉区領家0-2</t>
    <rPh sb="0" eb="11">
      <t>２４５－０００４</t>
    </rPh>
    <phoneticPr fontId="2"/>
  </si>
  <si>
    <t>上級</t>
    <rPh sb="0" eb="2">
      <t>ジョウキュウ</t>
    </rPh>
    <phoneticPr fontId="1"/>
  </si>
  <si>
    <t>上級</t>
    <rPh sb="0" eb="2">
      <t>ジョウキュウ</t>
    </rPh>
    <phoneticPr fontId="2"/>
  </si>
  <si>
    <t>谷川 良子</t>
    <rPh sb="0" eb="2">
      <t>タニガワ</t>
    </rPh>
    <rPh sb="3" eb="5">
      <t>リョウコ</t>
    </rPh>
    <phoneticPr fontId="1"/>
  </si>
  <si>
    <t>谷川 良子</t>
    <rPh sb="0" eb="2">
      <t>タニガワ</t>
    </rPh>
    <rPh sb="3" eb="5">
      <t>リョウコ</t>
    </rPh>
    <phoneticPr fontId="2"/>
  </si>
  <si>
    <t>千葉県船橋市西船0-3-12</t>
    <rPh sb="0" eb="8">
      <t>２７３－００３１</t>
    </rPh>
    <phoneticPr fontId="1"/>
  </si>
  <si>
    <t>千葉県船橋市西船0-3-12</t>
    <rPh sb="0" eb="8">
      <t>２７３－００３１</t>
    </rPh>
    <phoneticPr fontId="2"/>
  </si>
  <si>
    <t>中級</t>
    <rPh sb="0" eb="2">
      <t>チュウキュウ</t>
    </rPh>
    <phoneticPr fontId="1"/>
  </si>
  <si>
    <t>中級</t>
    <rPh sb="0" eb="2">
      <t>チュウキュウ</t>
    </rPh>
    <phoneticPr fontId="2"/>
  </si>
  <si>
    <t>橋野 健司</t>
    <rPh sb="0" eb="2">
      <t>ハシノ</t>
    </rPh>
    <rPh sb="3" eb="5">
      <t>ケンジ</t>
    </rPh>
    <phoneticPr fontId="1"/>
  </si>
  <si>
    <t>橋野 健司</t>
    <rPh sb="0" eb="2">
      <t>ハシノ</t>
    </rPh>
    <rPh sb="3" eb="5">
      <t>ケンジ</t>
    </rPh>
    <phoneticPr fontId="2"/>
  </si>
  <si>
    <t>神奈川県平塚市中里0-6-11</t>
    <rPh sb="0" eb="9">
      <t>２５４－００５４</t>
    </rPh>
    <phoneticPr fontId="1"/>
  </si>
  <si>
    <t>神奈川県平塚市中里0-6-11</t>
    <rPh sb="0" eb="9">
      <t>２５４－００５４</t>
    </rPh>
    <phoneticPr fontId="2"/>
  </si>
  <si>
    <t>初級</t>
    <rPh sb="0" eb="2">
      <t>ショキュウ</t>
    </rPh>
    <phoneticPr fontId="1"/>
  </si>
  <si>
    <t>初級</t>
    <rPh sb="0" eb="2">
      <t>ショキュウ</t>
    </rPh>
    <phoneticPr fontId="2"/>
  </si>
  <si>
    <t>谷 昭仁</t>
    <rPh sb="0" eb="1">
      <t>タニ</t>
    </rPh>
    <rPh sb="2" eb="4">
      <t>アキヒト</t>
    </rPh>
    <phoneticPr fontId="1"/>
  </si>
  <si>
    <t>谷 昭仁</t>
    <rPh sb="0" eb="1">
      <t>タニ</t>
    </rPh>
    <rPh sb="2" eb="4">
      <t>アキヒト</t>
    </rPh>
    <phoneticPr fontId="2"/>
  </si>
  <si>
    <t>東京都青梅市師岡町0-8-3</t>
    <rPh sb="0" eb="9">
      <t>１９８－００３１</t>
    </rPh>
    <phoneticPr fontId="1"/>
  </si>
  <si>
    <t>東京都青梅市師岡町0-8-3</t>
    <rPh sb="0" eb="9">
      <t>１９８－００３１</t>
    </rPh>
    <phoneticPr fontId="2"/>
  </si>
  <si>
    <t>久保田 仁</t>
    <rPh sb="0" eb="3">
      <t>クボタ</t>
    </rPh>
    <rPh sb="4" eb="5">
      <t>ジン</t>
    </rPh>
    <phoneticPr fontId="1"/>
  </si>
  <si>
    <t>久保田 仁</t>
    <rPh sb="0" eb="3">
      <t>クボタ</t>
    </rPh>
    <rPh sb="4" eb="5">
      <t>ジン</t>
    </rPh>
    <phoneticPr fontId="2"/>
  </si>
  <si>
    <t>東京都文京区本駒込0-4-11</t>
    <rPh sb="0" eb="9">
      <t>１１３－００２１</t>
    </rPh>
    <phoneticPr fontId="1"/>
  </si>
  <si>
    <t>東京都文京区本駒込0-4-11</t>
    <rPh sb="0" eb="9">
      <t>１１３－００２１</t>
    </rPh>
    <phoneticPr fontId="2"/>
  </si>
  <si>
    <t>kunota@gmail.com</t>
    <phoneticPr fontId="2"/>
  </si>
  <si>
    <t>塩川 茂樹</t>
    <rPh sb="0" eb="2">
      <t>シオカワ</t>
    </rPh>
    <rPh sb="3" eb="5">
      <t>シゲキ</t>
    </rPh>
    <phoneticPr fontId="1"/>
  </si>
  <si>
    <t>塩川 茂樹</t>
    <rPh sb="0" eb="2">
      <t>シオカワ</t>
    </rPh>
    <rPh sb="3" eb="5">
      <t>シゲキ</t>
    </rPh>
    <phoneticPr fontId="2"/>
  </si>
  <si>
    <t> 愛知県名古屋市中村区名駅４丁目２７−１</t>
  </si>
  <si>
    <t>shiokawa@gmail.com</t>
    <phoneticPr fontId="2"/>
  </si>
  <si>
    <t>フリガナ</t>
  </si>
  <si>
    <t>Mail</t>
  </si>
  <si>
    <t>クラス</t>
  </si>
  <si>
    <t>オオモリ アツコ</t>
  </si>
  <si>
    <t>245-0004</t>
  </si>
  <si>
    <t>atuko@gmail.com</t>
  </si>
  <si>
    <t>タニガワ リョウコ</t>
  </si>
  <si>
    <t>273-0031</t>
  </si>
  <si>
    <t>tanigawa@gmail.com</t>
  </si>
  <si>
    <t>ハシノ ケンジ</t>
  </si>
  <si>
    <t>254-0054</t>
  </si>
  <si>
    <t>hashino@gmail.com</t>
  </si>
  <si>
    <t>タニ アキヒト</t>
  </si>
  <si>
    <t>198-0031</t>
  </si>
  <si>
    <t>tani@gmail.com</t>
  </si>
  <si>
    <t>クボタ ジン</t>
  </si>
  <si>
    <t>113-0021</t>
  </si>
  <si>
    <t>kunota@gmail.com</t>
  </si>
  <si>
    <t>シオカワ シゲキ</t>
  </si>
  <si>
    <t>450-0002</t>
  </si>
  <si>
    <t>shiokawa@gmail.com</t>
  </si>
  <si>
    <t>フリガナ</t>
    <phoneticPr fontId="2"/>
  </si>
  <si>
    <t>Mail</t>
    <phoneticPr fontId="2"/>
  </si>
  <si>
    <t>クラス</t>
    <phoneticPr fontId="2"/>
  </si>
  <si>
    <t>245-0004</t>
    <phoneticPr fontId="2"/>
  </si>
  <si>
    <t>atuko@gmail.com</t>
    <phoneticPr fontId="2"/>
  </si>
  <si>
    <t>273-0031</t>
    <phoneticPr fontId="2"/>
  </si>
  <si>
    <t>tanigawa@gmail.com</t>
    <phoneticPr fontId="2"/>
  </si>
  <si>
    <t>254-0054</t>
    <phoneticPr fontId="2"/>
  </si>
  <si>
    <t>hashino@gmail.com</t>
    <phoneticPr fontId="2"/>
  </si>
  <si>
    <t>198-0031</t>
    <phoneticPr fontId="2"/>
  </si>
  <si>
    <t>tani@gmail.com</t>
    <phoneticPr fontId="2"/>
  </si>
  <si>
    <t>113-0021</t>
    <phoneticPr fontId="2"/>
  </si>
  <si>
    <t>450-0002</t>
    <phoneticPr fontId="2"/>
  </si>
  <si>
    <t>製品Ａ</t>
  </si>
  <si>
    <t>製品Ｂ</t>
  </si>
  <si>
    <t>製品Ｃ</t>
  </si>
  <si>
    <t>平均</t>
  </si>
  <si>
    <t>操作性</t>
  </si>
  <si>
    <t>機能性</t>
  </si>
  <si>
    <t>画質</t>
  </si>
  <si>
    <t>音質</t>
  </si>
  <si>
    <t>デザイン</t>
  </si>
  <si>
    <t>耐久性</t>
  </si>
  <si>
    <t>入山 杏奈</t>
    <rPh sb="0" eb="2">
      <t>イリヤマ</t>
    </rPh>
    <rPh sb="3" eb="5">
      <t>アンナ</t>
    </rPh>
    <phoneticPr fontId="2"/>
  </si>
  <si>
    <t>大川 悟</t>
    <rPh sb="0" eb="2">
      <t>オオカワ</t>
    </rPh>
    <rPh sb="3" eb="4">
      <t>サトル</t>
    </rPh>
    <phoneticPr fontId="2"/>
  </si>
  <si>
    <t>菊山 連</t>
    <rPh sb="0" eb="2">
      <t>キクヤマ</t>
    </rPh>
    <rPh sb="3" eb="4">
      <t>レン</t>
    </rPh>
    <phoneticPr fontId="2"/>
  </si>
  <si>
    <t>斎藤 岬</t>
    <rPh sb="0" eb="2">
      <t>サイトウ</t>
    </rPh>
    <rPh sb="3" eb="4">
      <t>ミサキ</t>
    </rPh>
    <phoneticPr fontId="2"/>
  </si>
  <si>
    <t>イリヤマ アンナ</t>
    <phoneticPr fontId="2"/>
  </si>
  <si>
    <t>オオカワ サトル</t>
    <phoneticPr fontId="2"/>
  </si>
  <si>
    <t>キクヤマ レン</t>
    <phoneticPr fontId="2"/>
  </si>
  <si>
    <t>サイトウ レン</t>
    <phoneticPr fontId="2"/>
  </si>
  <si>
    <t>456-5556</t>
    <phoneticPr fontId="2"/>
  </si>
  <si>
    <t>487-5855</t>
    <phoneticPr fontId="2"/>
  </si>
  <si>
    <t>789-4442</t>
    <phoneticPr fontId="2"/>
  </si>
  <si>
    <t>458-5256</t>
    <phoneticPr fontId="2"/>
  </si>
  <si>
    <t>神奈川県平塚市中里1-5-56</t>
    <rPh sb="0" eb="9">
      <t>２５４－００５４</t>
    </rPh>
    <phoneticPr fontId="1"/>
  </si>
  <si>
    <t>千葉県川内市西船0-3-13</t>
    <rPh sb="0" eb="3">
      <t>チバケン</t>
    </rPh>
    <rPh sb="3" eb="6">
      <t>センダイシ</t>
    </rPh>
    <rPh sb="6" eb="8">
      <t>ニシフナ</t>
    </rPh>
    <phoneticPr fontId="1"/>
  </si>
  <si>
    <t>大分県南城市末瓦4-58-9</t>
    <rPh sb="0" eb="3">
      <t>オオイタケン</t>
    </rPh>
    <rPh sb="3" eb="6">
      <t>ナンジョウシ</t>
    </rPh>
    <rPh sb="6" eb="7">
      <t>スエ</t>
    </rPh>
    <rPh sb="7" eb="8">
      <t>ガワラ</t>
    </rPh>
    <phoneticPr fontId="2"/>
  </si>
  <si>
    <t> 愛知県名古屋市中村区名駅8-98</t>
    <phoneticPr fontId="2"/>
  </si>
  <si>
    <t>東京都渋谷区大分5-98-1</t>
    <rPh sb="0" eb="3">
      <t>トウキョウト</t>
    </rPh>
    <rPh sb="3" eb="6">
      <t>シブヤク</t>
    </rPh>
    <rPh sb="6" eb="8">
      <t>オオイタ</t>
    </rPh>
    <phoneticPr fontId="1"/>
  </si>
  <si>
    <t>iriyama@gmail.com</t>
    <phoneticPr fontId="2"/>
  </si>
  <si>
    <t>ookawa@gamail.com</t>
    <phoneticPr fontId="2"/>
  </si>
  <si>
    <t>kikuyama@gmail.com</t>
    <phoneticPr fontId="2"/>
  </si>
  <si>
    <t>saitou@gmail.com</t>
    <phoneticPr fontId="2"/>
  </si>
  <si>
    <t>複数セル</t>
    <rPh sb="0" eb="2">
      <t>フクスウ</t>
    </rPh>
    <phoneticPr fontId="2"/>
  </si>
  <si>
    <t>売上月</t>
    <rPh sb="0" eb="2">
      <t>ウリアゲ</t>
    </rPh>
    <rPh sb="2" eb="3">
      <t>ツキ</t>
    </rPh>
    <phoneticPr fontId="2"/>
  </si>
  <si>
    <t>支店</t>
    <rPh sb="0" eb="2">
      <t>シテン</t>
    </rPh>
    <phoneticPr fontId="2"/>
  </si>
  <si>
    <t>商品名</t>
    <rPh sb="0" eb="3">
      <t>ショウヒンメイ</t>
    </rPh>
    <phoneticPr fontId="2"/>
  </si>
  <si>
    <t>価格</t>
    <rPh sb="0" eb="2">
      <t>カカク</t>
    </rPh>
    <phoneticPr fontId="2"/>
  </si>
  <si>
    <t>数量</t>
    <rPh sb="0" eb="2">
      <t>スウリョウ</t>
    </rPh>
    <phoneticPr fontId="2"/>
  </si>
  <si>
    <t>売上金額</t>
    <rPh sb="0" eb="2">
      <t>ウリアゲ</t>
    </rPh>
    <rPh sb="2" eb="4">
      <t>キンガク</t>
    </rPh>
    <phoneticPr fontId="2"/>
  </si>
  <si>
    <t>八丁堀</t>
    <rPh sb="0" eb="2">
      <t>ハッチョウ</t>
    </rPh>
    <rPh sb="2" eb="3">
      <t>ボリ</t>
    </rPh>
    <phoneticPr fontId="2"/>
  </si>
  <si>
    <t>中野</t>
    <rPh sb="0" eb="2">
      <t>ナカノ</t>
    </rPh>
    <phoneticPr fontId="2"/>
  </si>
  <si>
    <t>神田</t>
    <rPh sb="0" eb="2">
      <t>カンダ</t>
    </rPh>
    <phoneticPr fontId="2"/>
  </si>
  <si>
    <t>渋谷</t>
    <rPh sb="0" eb="2">
      <t>シブヤ</t>
    </rPh>
    <phoneticPr fontId="2"/>
  </si>
  <si>
    <t>新橋</t>
    <rPh sb="0" eb="2">
      <t>シンバシ</t>
    </rPh>
    <phoneticPr fontId="2"/>
  </si>
  <si>
    <t>八丁堀</t>
    <rPh sb="0" eb="3">
      <t>ハッチョウボリ</t>
    </rPh>
    <phoneticPr fontId="2"/>
  </si>
  <si>
    <t>ヘルメット</t>
  </si>
  <si>
    <t>ヘルメット</t>
    <phoneticPr fontId="2"/>
  </si>
  <si>
    <t>防災ズキン</t>
  </si>
  <si>
    <t>防災ズキン</t>
    <rPh sb="0" eb="2">
      <t>ボウサイ</t>
    </rPh>
    <phoneticPr fontId="2"/>
  </si>
  <si>
    <t>懐中電灯</t>
  </si>
  <si>
    <t>懐中電灯</t>
    <rPh sb="0" eb="2">
      <t>カイチュウ</t>
    </rPh>
    <rPh sb="2" eb="4">
      <t>デントウ</t>
    </rPh>
    <phoneticPr fontId="2"/>
  </si>
  <si>
    <t>カセットコンロ</t>
  </si>
  <si>
    <t>カセットコンロ</t>
    <phoneticPr fontId="2"/>
  </si>
  <si>
    <t>シュラフ</t>
  </si>
  <si>
    <t>シュラフ</t>
    <phoneticPr fontId="2"/>
  </si>
  <si>
    <t>カセットコンロ</t>
    <phoneticPr fontId="2"/>
  </si>
  <si>
    <t>防災ラジオ</t>
  </si>
  <si>
    <t>防災ラジオ</t>
    <rPh sb="0" eb="2">
      <t>ボウサイ</t>
    </rPh>
    <phoneticPr fontId="2"/>
  </si>
  <si>
    <t>シュラフ</t>
    <phoneticPr fontId="2"/>
  </si>
  <si>
    <t>シュラフ</t>
    <phoneticPr fontId="2"/>
  </si>
  <si>
    <t>ヘルメット</t>
    <phoneticPr fontId="2"/>
  </si>
  <si>
    <t>消火器</t>
  </si>
  <si>
    <t>消火器</t>
    <rPh sb="0" eb="3">
      <t>ショウカキ</t>
    </rPh>
    <phoneticPr fontId="2"/>
  </si>
  <si>
    <t>カンパン</t>
  </si>
  <si>
    <t>カンパン</t>
    <phoneticPr fontId="2"/>
  </si>
  <si>
    <t>栄養ドリンク</t>
  </si>
  <si>
    <t>栄養ドリンク</t>
    <rPh sb="0" eb="2">
      <t>エイヨウ</t>
    </rPh>
    <phoneticPr fontId="2"/>
  </si>
  <si>
    <t>ウォーター</t>
  </si>
  <si>
    <t>ウォーター</t>
    <phoneticPr fontId="2"/>
  </si>
  <si>
    <t>行ラベル</t>
  </si>
  <si>
    <t>渋谷</t>
  </si>
  <si>
    <t>新橋</t>
  </si>
  <si>
    <t>神田</t>
  </si>
  <si>
    <t>中野</t>
  </si>
  <si>
    <t>八丁堀</t>
  </si>
  <si>
    <t>総計</t>
  </si>
  <si>
    <t>合計 / 売上金額</t>
  </si>
  <si>
    <t>列ラベル</t>
  </si>
  <si>
    <t>月別売上実績</t>
    <rPh sb="0" eb="2">
      <t>ツキベツ</t>
    </rPh>
    <rPh sb="2" eb="4">
      <t>ウリアゲ</t>
    </rPh>
    <rPh sb="4" eb="6">
      <t>ジッセキ</t>
    </rPh>
    <phoneticPr fontId="2"/>
  </si>
  <si>
    <t>月</t>
  </si>
  <si>
    <t>月</t>
    <rPh sb="0" eb="1">
      <t>ツキ</t>
    </rPh>
    <phoneticPr fontId="2"/>
  </si>
  <si>
    <t>売上高</t>
  </si>
  <si>
    <t>売上高</t>
    <rPh sb="0" eb="2">
      <t>ウリアゲ</t>
    </rPh>
    <rPh sb="2" eb="3">
      <t>ダカ</t>
    </rPh>
    <phoneticPr fontId="2"/>
  </si>
  <si>
    <t>予測(売上高)</t>
  </si>
  <si>
    <t>信頼下限(売上高)</t>
  </si>
  <si>
    <t>信頼上限(売上高)</t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</si>
  <si>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</si>
  <si>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</si>
  <si>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</si>
  <si>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北陸</t>
    <rPh sb="0" eb="2">
      <t>ホクリク</t>
    </rPh>
    <phoneticPr fontId="2"/>
  </si>
  <si>
    <t>合計</t>
    <rPh sb="0" eb="2">
      <t>ゴウケイ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</si>
  <si>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</si>
  <si>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</si>
  <si>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</si>
  <si>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</si>
  <si>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</si>
  <si>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</si>
  <si>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北日本</t>
    <rPh sb="0" eb="1">
      <t>キタ</t>
    </rPh>
    <rPh sb="1" eb="2">
      <t>ヒ</t>
    </rPh>
    <rPh sb="2" eb="3">
      <t>ホン</t>
    </rPh>
    <phoneticPr fontId="2"/>
  </si>
  <si>
    <t>東日本</t>
    <rPh sb="0" eb="1">
      <t>ヒガシ</t>
    </rPh>
    <rPh sb="1" eb="3">
      <t>ニホン</t>
    </rPh>
    <phoneticPr fontId="2"/>
  </si>
  <si>
    <t>第２四半期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</si>
  <si>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</si>
  <si>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年度</t>
    <rPh sb="0" eb="2">
      <t>ネンド</t>
    </rPh>
    <phoneticPr fontId="2"/>
  </si>
  <si>
    <t>販売数</t>
    <rPh sb="0" eb="2">
      <t>ハンバイ</t>
    </rPh>
    <rPh sb="2" eb="3">
      <t>スウ</t>
    </rPh>
    <phoneticPr fontId="2"/>
  </si>
  <si>
    <t>例２：項目名が数値データのみのグラフ</t>
    <rPh sb="0" eb="1">
      <t>レイ</t>
    </rPh>
    <rPh sb="3" eb="5">
      <t>コウモク</t>
    </rPh>
    <rPh sb="5" eb="6">
      <t>メイ</t>
    </rPh>
    <rPh sb="7" eb="9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</si>
</sst>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〒&quot;@"/>
    <numFmt numFmtId="177" formatCode="yyyy&quot;年&quot;m&quot;月&quot;;@"/>
  </numFmts>
  <fonts count="10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0" xfId="2" applyFo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2" fontId="0" fillId="0" borderId="0" xfId="0" applyNumberFormat="1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</cellXfs>
  <cellStyles count="3">
    <cellStyle name="Hyperlink" xfId="1"/>
    <cellStyle name="桁区切り" xfId="2" builtinId="6"/>
    <cellStyle name="標準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177" formatCode="yyyy&quot;年&quot;m&quot;月&quot;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numFmt numFmtId="2" formatCode="0.00"/>
      <alignment horizontal="general" vertical="bottom" textRotation="0" wrapText="0" indent="0" justifyLastLine="0" shrinkToFit="0" readingOrder="0"/>
    </dxf>
    <dxf>
      <numFmt numFmtId="2" formatCode="0.00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9" formatCode="yyyy/m/d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76" formatCode="&quot;〒&quot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[練習（基礎）.xlsx]ピポットテーブル!ピボットテーブル2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ピポットテーブル!$L$3:$L$4</c:f>
              <c:strCache>
                <c:ptCount val="1"/>
                <c:pt idx="0">
                  <c:v>渋谷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ピポットテーブル!$K$5:$K$15</c:f>
              <c:strCache>
                <c:ptCount val="10"/>
                <c:pt idx="0">
                  <c:v>ウォーター</c:v>
                </c:pt>
                <c:pt idx="1">
                  <c:v>カセットコンロ</c:v>
                </c:pt>
                <c:pt idx="2">
                  <c:v>カンパン</c:v>
                </c:pt>
                <c:pt idx="3">
                  <c:v>シュラフ</c:v>
                </c:pt>
                <c:pt idx="4">
                  <c:v>ヘルメット</c:v>
                </c:pt>
                <c:pt idx="5">
                  <c:v>栄養ドリンク</c:v>
                </c:pt>
                <c:pt idx="6">
                  <c:v>懐中電灯</c:v>
                </c:pt>
                <c:pt idx="7">
                  <c:v>消火器</c:v>
                </c:pt>
                <c:pt idx="8">
                  <c:v>防災ズキン</c:v>
                </c:pt>
                <c:pt idx="9">
                  <c:v>防災ラジオ</c:v>
                </c:pt>
              </c:strCache>
            </c:strRef>
          </c:cat>
          <c:val>
            <c:numRef>
              <c:f>ピポットテーブル!$L$5:$L$15</c:f>
              <c:numCache>
                <c:formatCode>General</c:formatCode>
                <c:ptCount val="10"/>
                <c:pt idx="1">
                  <c:v>12750</c:v>
                </c:pt>
                <c:pt idx="4">
                  <c:v>34650</c:v>
                </c:pt>
                <c:pt idx="5">
                  <c:v>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4-4B0E-BA6A-F09B34F0725B}"/>
            </c:ext>
          </c:extLst>
        </c:ser>
        <c:ser>
          <c:idx val="1"/>
          <c:order val="1"/>
          <c:tx>
            <c:strRef>
              <c:f>ピポットテーブル!$M$3:$M$4</c:f>
              <c:strCache>
                <c:ptCount val="1"/>
                <c:pt idx="0">
                  <c:v>新橋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ピポットテーブル!$K$5:$K$15</c:f>
              <c:strCache>
                <c:ptCount val="10"/>
                <c:pt idx="0">
                  <c:v>ウォーター</c:v>
                </c:pt>
                <c:pt idx="1">
                  <c:v>カセットコンロ</c:v>
                </c:pt>
                <c:pt idx="2">
                  <c:v>カンパン</c:v>
                </c:pt>
                <c:pt idx="3">
                  <c:v>シュラフ</c:v>
                </c:pt>
                <c:pt idx="4">
                  <c:v>ヘルメット</c:v>
                </c:pt>
                <c:pt idx="5">
                  <c:v>栄養ドリンク</c:v>
                </c:pt>
                <c:pt idx="6">
                  <c:v>懐中電灯</c:v>
                </c:pt>
                <c:pt idx="7">
                  <c:v>消火器</c:v>
                </c:pt>
                <c:pt idx="8">
                  <c:v>防災ズキン</c:v>
                </c:pt>
                <c:pt idx="9">
                  <c:v>防災ラジオ</c:v>
                </c:pt>
              </c:strCache>
            </c:strRef>
          </c:cat>
          <c:val>
            <c:numRef>
              <c:f>ピポットテーブル!$M$5:$M$15</c:f>
              <c:numCache>
                <c:formatCode>General</c:formatCode>
                <c:ptCount val="10"/>
                <c:pt idx="3">
                  <c:v>14400</c:v>
                </c:pt>
                <c:pt idx="4">
                  <c:v>16500</c:v>
                </c:pt>
                <c:pt idx="6">
                  <c:v>28380</c:v>
                </c:pt>
                <c:pt idx="9">
                  <c:v>12600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4-4B0E-BA6A-F09B34F0725B}"/>
            </c:ext>
          </c:extLst>
        </c:ser>
        <c:ser>
          <c:idx val="2"/>
          <c:order val="2"/>
          <c:tx>
            <c:strRef>
              <c:f>ピポットテーブル!$N$3:$N$4</c:f>
              <c:strCache>
                <c:ptCount val="1"/>
                <c:pt idx="0">
                  <c:v>神田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ピポットテーブル!$K$5:$K$15</c:f>
              <c:strCache>
                <c:ptCount val="10"/>
                <c:pt idx="0">
                  <c:v>ウォーター</c:v>
                </c:pt>
                <c:pt idx="1">
                  <c:v>カセットコンロ</c:v>
                </c:pt>
                <c:pt idx="2">
                  <c:v>カンパン</c:v>
                </c:pt>
                <c:pt idx="3">
                  <c:v>シュラフ</c:v>
                </c:pt>
                <c:pt idx="4">
                  <c:v>ヘルメット</c:v>
                </c:pt>
                <c:pt idx="5">
                  <c:v>栄養ドリンク</c:v>
                </c:pt>
                <c:pt idx="6">
                  <c:v>懐中電灯</c:v>
                </c:pt>
                <c:pt idx="7">
                  <c:v>消火器</c:v>
                </c:pt>
                <c:pt idx="8">
                  <c:v>防災ズキン</c:v>
                </c:pt>
                <c:pt idx="9">
                  <c:v>防災ラジオ</c:v>
                </c:pt>
              </c:strCache>
            </c:strRef>
          </c:cat>
          <c:val>
            <c:numRef>
              <c:f>ピポットテーブル!$N$5:$N$15</c:f>
              <c:numCache>
                <c:formatCode>General</c:formatCode>
                <c:ptCount val="10"/>
                <c:pt idx="0">
                  <c:v>11550</c:v>
                </c:pt>
                <c:pt idx="1">
                  <c:v>22500</c:v>
                </c:pt>
                <c:pt idx="6">
                  <c:v>18060</c:v>
                </c:pt>
                <c:pt idx="8">
                  <c:v>16240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4-4B0E-BA6A-F09B34F0725B}"/>
            </c:ext>
          </c:extLst>
        </c:ser>
        <c:ser>
          <c:idx val="3"/>
          <c:order val="3"/>
          <c:tx>
            <c:strRef>
              <c:f>ピポットテーブル!$O$3:$O$4</c:f>
              <c:strCache>
                <c:ptCount val="1"/>
                <c:pt idx="0">
                  <c:v>中野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ピポットテーブル!$K$5:$K$15</c:f>
              <c:strCache>
                <c:ptCount val="10"/>
                <c:pt idx="0">
                  <c:v>ウォーター</c:v>
                </c:pt>
                <c:pt idx="1">
                  <c:v>カセットコンロ</c:v>
                </c:pt>
                <c:pt idx="2">
                  <c:v>カンパン</c:v>
                </c:pt>
                <c:pt idx="3">
                  <c:v>シュラフ</c:v>
                </c:pt>
                <c:pt idx="4">
                  <c:v>ヘルメット</c:v>
                </c:pt>
                <c:pt idx="5">
                  <c:v>栄養ドリンク</c:v>
                </c:pt>
                <c:pt idx="6">
                  <c:v>懐中電灯</c:v>
                </c:pt>
                <c:pt idx="7">
                  <c:v>消火器</c:v>
                </c:pt>
                <c:pt idx="8">
                  <c:v>防災ズキン</c:v>
                </c:pt>
                <c:pt idx="9">
                  <c:v>防災ラジオ</c:v>
                </c:pt>
              </c:strCache>
            </c:strRef>
          </c:cat>
          <c:val>
            <c:numRef>
              <c:f>ピポットテーブル!$O$5:$O$15</c:f>
              <c:numCache>
                <c:formatCode>General</c:formatCode>
                <c:ptCount val="10"/>
                <c:pt idx="1">
                  <c:v>35250</c:v>
                </c:pt>
                <c:pt idx="2">
                  <c:v>12600</c:v>
                </c:pt>
                <c:pt idx="3">
                  <c:v>12600</c:v>
                </c:pt>
                <c:pt idx="7">
                  <c:v>92500</c:v>
                </c:pt>
                <c:pt idx="8">
                  <c:v>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4-4B0E-BA6A-F09B34F0725B}"/>
            </c:ext>
          </c:extLst>
        </c:ser>
        <c:ser>
          <c:idx val="4"/>
          <c:order val="4"/>
          <c:tx>
            <c:strRef>
              <c:f>ピポットテーブル!$P$3:$P$4</c:f>
              <c:strCache>
                <c:ptCount val="1"/>
                <c:pt idx="0">
                  <c:v>八丁堀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ピポットテーブル!$K$5:$K$15</c:f>
              <c:strCache>
                <c:ptCount val="10"/>
                <c:pt idx="0">
                  <c:v>ウォーター</c:v>
                </c:pt>
                <c:pt idx="1">
                  <c:v>カセットコンロ</c:v>
                </c:pt>
                <c:pt idx="2">
                  <c:v>カンパン</c:v>
                </c:pt>
                <c:pt idx="3">
                  <c:v>シュラフ</c:v>
                </c:pt>
                <c:pt idx="4">
                  <c:v>ヘルメット</c:v>
                </c:pt>
                <c:pt idx="5">
                  <c:v>栄養ドリンク</c:v>
                </c:pt>
                <c:pt idx="6">
                  <c:v>懐中電灯</c:v>
                </c:pt>
                <c:pt idx="7">
                  <c:v>消火器</c:v>
                </c:pt>
                <c:pt idx="8">
                  <c:v>防災ズキン</c:v>
                </c:pt>
                <c:pt idx="9">
                  <c:v>防災ラジオ</c:v>
                </c:pt>
              </c:strCache>
            </c:strRef>
          </c:cat>
          <c:val>
            <c:numRef>
              <c:f>ピポットテーブル!$P$5:$P$15</c:f>
              <c:numCache>
                <c:formatCode>General</c:formatCode>
                <c:ptCount val="10"/>
                <c:pt idx="1">
                  <c:v>19500</c:v>
                </c:pt>
                <c:pt idx="3">
                  <c:v>16200</c:v>
                </c:pt>
                <c:pt idx="4">
                  <c:v>19800</c:v>
                </c:pt>
                <c:pt idx="8">
                  <c:v>6160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4-4B0E-BA6A-F09B34F07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093024"/>
        <c:axId val="226086136"/>
      </c:barChart>
      <c:catAx>
        <c:axId val="22609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086136"/>
        <c:crosses val="autoZero"/>
        <c:auto val="1"/>
        <c:lblAlgn val="ctr"/>
        <c:lblOffset val="100"/>
        <c:noMultiLvlLbl val="0"/>
      </c:catAx>
      <c:valAx>
        <c:axId val="22608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609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230090803866913E-2"/>
          <c:y val="6.7067184783720216E-2"/>
          <c:w val="0.89927715557294463"/>
          <c:h val="0.63391519241912941"/>
        </c:manualLayout>
      </c:layout>
      <c:lineChart>
        <c:grouping val="standard"/>
        <c:varyColors val="0"/>
        <c:ser>
          <c:idx val="0"/>
          <c:order val="0"/>
          <c:tx>
            <c:strRef>
              <c:f>予測シート!$B$1</c:f>
              <c:strCache>
                <c:ptCount val="1"/>
                <c:pt idx="0">
                  <c:v>売上高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予測シート!$B$2:$B$13</c:f>
              <c:numCache>
                <c:formatCode>General</c:formatCode>
                <c:ptCount val="12"/>
                <c:pt idx="0">
                  <c:v>14420</c:v>
                </c:pt>
                <c:pt idx="1">
                  <c:v>12650</c:v>
                </c:pt>
                <c:pt idx="2">
                  <c:v>13950</c:v>
                </c:pt>
                <c:pt idx="3">
                  <c:v>13680</c:v>
                </c:pt>
                <c:pt idx="4">
                  <c:v>13935</c:v>
                </c:pt>
                <c:pt idx="5">
                  <c:v>14190</c:v>
                </c:pt>
                <c:pt idx="6">
                  <c:v>16910</c:v>
                </c:pt>
                <c:pt idx="7">
                  <c:v>13950</c:v>
                </c:pt>
                <c:pt idx="8">
                  <c:v>17290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7-4AB9-AD59-8ACF0DF3821E}"/>
            </c:ext>
          </c:extLst>
        </c:ser>
        <c:ser>
          <c:idx val="1"/>
          <c:order val="1"/>
          <c:tx>
            <c:strRef>
              <c:f>予測シート!$C$1</c:f>
              <c:strCache>
                <c:ptCount val="1"/>
                <c:pt idx="0">
                  <c:v>予測(売上高)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予測シート!$A$2:$A$13</c:f>
              <c:numCache>
                <c:formatCode>m/d/yyyy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42885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43038</c:v>
                </c:pt>
                <c:pt idx="10">
                  <c:v>43069</c:v>
                </c:pt>
                <c:pt idx="11">
                  <c:v>43099</c:v>
                </c:pt>
              </c:numCache>
            </c:numRef>
          </c:cat>
          <c:val>
            <c:numRef>
              <c:f>予測シート!$C$2:$C$13</c:f>
              <c:numCache>
                <c:formatCode>General</c:formatCode>
                <c:ptCount val="12"/>
                <c:pt idx="8">
                  <c:v>17290</c:v>
                </c:pt>
                <c:pt idx="9">
                  <c:v>16541.062548913473</c:v>
                </c:pt>
                <c:pt idx="10">
                  <c:v>16900.095827571135</c:v>
                </c:pt>
                <c:pt idx="11">
                  <c:v>17259.1291062288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7-4AB9-AD59-8ACF0DF3821E}"/>
            </c:ext>
          </c:extLst>
        </c:ser>
        <c:ser>
          <c:idx val="2"/>
          <c:order val="2"/>
          <c:tx>
            <c:strRef>
              <c:f>予測シート!$D$1</c:f>
              <c:strCache>
                <c:ptCount val="1"/>
                <c:pt idx="0">
                  <c:v>信頼下限(売上高)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予測シート!$A$2:$A$13</c:f>
              <c:numCache>
                <c:formatCode>m/d/yyyy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42885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43038</c:v>
                </c:pt>
                <c:pt idx="10">
                  <c:v>43069</c:v>
                </c:pt>
                <c:pt idx="11">
                  <c:v>43099</c:v>
                </c:pt>
              </c:numCache>
            </c:numRef>
          </c:cat>
          <c:val>
            <c:numRef>
              <c:f>予測シート!$D$2:$D$13</c:f>
              <c:numCache>
                <c:formatCode>General</c:formatCode>
                <c:ptCount val="12"/>
                <c:pt idx="8" formatCode="0.00">
                  <c:v>17290</c:v>
                </c:pt>
                <c:pt idx="9" formatCode="0.00">
                  <c:v>13839.433209898849</c:v>
                </c:pt>
                <c:pt idx="10" formatCode="0.00">
                  <c:v>14114.663571599463</c:v>
                </c:pt>
                <c:pt idx="11" formatCode="0.00">
                  <c:v>14391.70239980085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7-4AB9-AD59-8ACF0DF3821E}"/>
            </c:ext>
          </c:extLst>
        </c:ser>
        <c:ser>
          <c:idx val="3"/>
          <c:order val="3"/>
          <c:tx>
            <c:strRef>
              <c:f>予測シート!$E$1</c:f>
              <c:strCache>
                <c:ptCount val="1"/>
                <c:pt idx="0">
                  <c:v>信頼上限(売上高)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予測シート!$A$2:$A$13</c:f>
              <c:numCache>
                <c:formatCode>m/d/yyyy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42885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43038</c:v>
                </c:pt>
                <c:pt idx="10">
                  <c:v>43069</c:v>
                </c:pt>
                <c:pt idx="11">
                  <c:v>43099</c:v>
                </c:pt>
              </c:numCache>
            </c:numRef>
          </c:cat>
          <c:val>
            <c:numRef>
              <c:f>予測シート!$E$2:$E$13</c:f>
              <c:numCache>
                <c:formatCode>General</c:formatCode>
                <c:ptCount val="12"/>
                <c:pt idx="8" formatCode="0.00">
                  <c:v>17290</c:v>
                </c:pt>
                <c:pt idx="9" formatCode="0.00">
                  <c:v>19242.691887928097</c:v>
                </c:pt>
                <c:pt idx="10" formatCode="0.00">
                  <c:v>19685.528083542806</c:v>
                </c:pt>
                <c:pt idx="11" formatCode="0.00">
                  <c:v>20126.555812656748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7-4AB9-AD59-8ACF0DF38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181512"/>
        <c:axId val="153838856"/>
      </c:lineChart>
      <c:catAx>
        <c:axId val="45018151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38856"/>
        <c:crosses val="autoZero"/>
        <c:auto val="1"/>
        <c:lblAlgn val="ctr"/>
        <c:lblOffset val="100"/>
        <c:noMultiLvlLbl val="0"/>
      </c:catAx>
      <c:valAx>
        <c:axId val="15383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18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グラフ2!$C$4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グラフ2!$B$5:$B$10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グラフ2!$C$5:$C$10</c:f>
              <c:numCache>
                <c:formatCode>General</c:formatCode>
                <c:ptCount val="6"/>
                <c:pt idx="0">
                  <c:v>1960</c:v>
                </c:pt>
                <c:pt idx="1">
                  <c:v>1440</c:v>
                </c:pt>
                <c:pt idx="2">
                  <c:v>1240</c:v>
                </c:pt>
                <c:pt idx="3">
                  <c:v>1940</c:v>
                </c:pt>
                <c:pt idx="4">
                  <c:v>1660</c:v>
                </c:pt>
                <c:pt idx="5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D-4817-B19B-5C9F2FAA4DC4}"/>
            </c:ext>
          </c:extLst>
        </c:ser>
        <c:ser>
          <c:idx val="1"/>
          <c:order val="1"/>
          <c:tx>
            <c:strRef>
              <c:f>グラフ2!$D$4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グラフ2!$B$5:$B$10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グラフ2!$D$5:$D$10</c:f>
              <c:numCache>
                <c:formatCode>General</c:formatCode>
                <c:ptCount val="6"/>
                <c:pt idx="0">
                  <c:v>1040</c:v>
                </c:pt>
                <c:pt idx="1">
                  <c:v>1540</c:v>
                </c:pt>
                <c:pt idx="2">
                  <c:v>1500</c:v>
                </c:pt>
                <c:pt idx="3">
                  <c:v>1230</c:v>
                </c:pt>
                <c:pt idx="4">
                  <c:v>1010</c:v>
                </c:pt>
                <c:pt idx="5">
                  <c:v>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D-4817-B19B-5C9F2FAA4DC4}"/>
            </c:ext>
          </c:extLst>
        </c:ser>
        <c:ser>
          <c:idx val="2"/>
          <c:order val="2"/>
          <c:tx>
            <c:strRef>
              <c:f>グラフ2!$E$4</c:f>
              <c:strCache>
                <c:ptCount val="1"/>
                <c:pt idx="0">
                  <c:v>関東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グラフ2!$B$5:$B$10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グラフ2!$E$5:$E$10</c:f>
              <c:numCache>
                <c:formatCode>General</c:formatCode>
                <c:ptCount val="6"/>
                <c:pt idx="0">
                  <c:v>3370</c:v>
                </c:pt>
                <c:pt idx="1">
                  <c:v>3010</c:v>
                </c:pt>
                <c:pt idx="2">
                  <c:v>3020</c:v>
                </c:pt>
                <c:pt idx="3">
                  <c:v>4200</c:v>
                </c:pt>
                <c:pt idx="4">
                  <c:v>3400</c:v>
                </c:pt>
                <c:pt idx="5">
                  <c:v>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D-4817-B19B-5C9F2FAA4DC4}"/>
            </c:ext>
          </c:extLst>
        </c:ser>
        <c:ser>
          <c:idx val="3"/>
          <c:order val="3"/>
          <c:tx>
            <c:strRef>
              <c:f>グラフ2!$F$4</c:f>
              <c:strCache>
                <c:ptCount val="1"/>
                <c:pt idx="0">
                  <c:v>北陸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グラフ2!$B$5:$B$10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グラフ2!$F$5:$F$10</c:f>
              <c:numCache>
                <c:formatCode>General</c:formatCode>
                <c:ptCount val="6"/>
                <c:pt idx="0">
                  <c:v>2350</c:v>
                </c:pt>
                <c:pt idx="1">
                  <c:v>2550</c:v>
                </c:pt>
                <c:pt idx="2">
                  <c:v>2440</c:v>
                </c:pt>
                <c:pt idx="3">
                  <c:v>2300</c:v>
                </c:pt>
                <c:pt idx="4">
                  <c:v>2120</c:v>
                </c:pt>
                <c:pt idx="5">
                  <c:v>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8D-4817-B19B-5C9F2FAA4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419200"/>
        <c:axId val="446422152"/>
      </c:barChart>
      <c:catAx>
        <c:axId val="446419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売上月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6422152"/>
        <c:crosses val="autoZero"/>
        <c:auto val="1"/>
        <c:lblAlgn val="ctr"/>
        <c:lblOffset val="100"/>
        <c:noMultiLvlLbl val="0"/>
      </c:catAx>
      <c:valAx>
        <c:axId val="44642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売上高（万円）</a:t>
                </a:r>
                <a:endParaRPr lang="en-US" alt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641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グラフ2!$C$4</c:f>
              <c:strCache>
                <c:ptCount val="1"/>
                <c:pt idx="0">
                  <c:v>北海道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グラフ2!$B$5:$B$10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グラフ2!$C$5:$C$10</c:f>
              <c:numCache>
                <c:formatCode>General</c:formatCode>
                <c:ptCount val="6"/>
                <c:pt idx="0">
                  <c:v>1960</c:v>
                </c:pt>
                <c:pt idx="1">
                  <c:v>1440</c:v>
                </c:pt>
                <c:pt idx="2">
                  <c:v>1240</c:v>
                </c:pt>
                <c:pt idx="3">
                  <c:v>1940</c:v>
                </c:pt>
                <c:pt idx="4">
                  <c:v>1660</c:v>
                </c:pt>
                <c:pt idx="5">
                  <c:v>1990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7F-439F-9A35-707400BC060F}"/>
            </c:ext>
          </c:extLst>
        </c:ser>
        <c:ser>
          <c:idx val="1"/>
          <c:order val="1"/>
          <c:tx>
            <c:strRef>
              <c:f>グラフ2!$D$4</c:f>
              <c:strCache>
                <c:ptCount val="1"/>
                <c:pt idx="0">
                  <c:v>東北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グラフ2!$B$5:$B$10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グラフ2!$D$5:$D$10</c:f>
              <c:numCache>
                <c:formatCode>General</c:formatCode>
                <c:ptCount val="6"/>
                <c:pt idx="0">
                  <c:v>1040</c:v>
                </c:pt>
                <c:pt idx="1">
                  <c:v>1540</c:v>
                </c:pt>
                <c:pt idx="2">
                  <c:v>1500</c:v>
                </c:pt>
                <c:pt idx="3">
                  <c:v>1230</c:v>
                </c:pt>
                <c:pt idx="4">
                  <c:v>1010</c:v>
                </c:pt>
                <c:pt idx="5">
                  <c:v>1780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7F-439F-9A35-707400BC060F}"/>
            </c:ext>
          </c:extLst>
        </c:ser>
        <c:ser>
          <c:idx val="2"/>
          <c:order val="2"/>
          <c:tx>
            <c:strRef>
              <c:f>グラフ2!$E$4</c:f>
              <c:strCache>
                <c:ptCount val="1"/>
                <c:pt idx="0">
                  <c:v>関東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グラフ2!$B$5:$B$10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グラフ2!$E$5:$E$10</c:f>
              <c:numCache>
                <c:formatCode>General</c:formatCode>
                <c:ptCount val="6"/>
                <c:pt idx="0">
                  <c:v>3370</c:v>
                </c:pt>
                <c:pt idx="1">
                  <c:v>3010</c:v>
                </c:pt>
                <c:pt idx="2">
                  <c:v>3020</c:v>
                </c:pt>
                <c:pt idx="3">
                  <c:v>4200</c:v>
                </c:pt>
                <c:pt idx="4">
                  <c:v>3400</c:v>
                </c:pt>
                <c:pt idx="5">
                  <c:v>3960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7F-439F-9A35-707400BC060F}"/>
            </c:ext>
          </c:extLst>
        </c:ser>
        <c:ser>
          <c:idx val="3"/>
          <c:order val="3"/>
          <c:tx>
            <c:strRef>
              <c:f>グラフ2!$F$4</c:f>
              <c:strCache>
                <c:ptCount val="1"/>
                <c:pt idx="0">
                  <c:v>北陸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グラフ2!$B$5:$B$10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グラフ2!$F$5:$F$10</c:f>
              <c:numCache>
                <c:formatCode>General</c:formatCode>
                <c:ptCount val="6"/>
                <c:pt idx="0">
                  <c:v>2350</c:v>
                </c:pt>
                <c:pt idx="1">
                  <c:v>2550</c:v>
                </c:pt>
                <c:pt idx="2">
                  <c:v>2440</c:v>
                </c:pt>
                <c:pt idx="3">
                  <c:v>2300</c:v>
                </c:pt>
                <c:pt idx="4">
                  <c:v>2120</c:v>
                </c:pt>
                <c:pt idx="5">
                  <c:v>2560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7F-439F-9A35-707400BC06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0147208"/>
        <c:axId val="450138024"/>
      </c:lineChart>
      <c:catAx>
        <c:axId val="45014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138024"/>
        <c:crosses val="autoZero"/>
        <c:auto val="1"/>
        <c:lblAlgn val="ctr"/>
        <c:lblOffset val="100"/>
        <c:noMultiLvlLbl val="0"/>
      </c:catAx>
      <c:valAx>
        <c:axId val="45013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14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グラフ2!$C$3:$C$4</c:f>
              <c:strCache>
                <c:ptCount val="2"/>
                <c:pt idx="0">
                  <c:v>北日本</c:v>
                </c:pt>
                <c:pt idx="1">
                  <c:v>北海道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グラフ2!$A$5:$B$10</c:f>
              <c:multiLvlStrCache>
                <c:ptCount val="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</c:lvl>
                <c:lvl>
                  <c:pt idx="0">
                    <c:v>第２四半期</c:v>
                  </c:pt>
                  <c:pt idx="3">
                    <c:v>第３四半期</c:v>
                  </c:pt>
                </c:lvl>
              </c:multiLvlStrCache>
            </c:multiLvlStrRef>
          </c:cat>
          <c:val>
            <c:numRef>
              <c:f>グラフ2!$C$5:$C$10</c:f>
              <c:numCache>
                <c:formatCode>General</c:formatCode>
                <c:ptCount val="6"/>
                <c:pt idx="0">
                  <c:v>1960</c:v>
                </c:pt>
                <c:pt idx="1">
                  <c:v>1440</c:v>
                </c:pt>
                <c:pt idx="2">
                  <c:v>1240</c:v>
                </c:pt>
                <c:pt idx="3">
                  <c:v>1940</c:v>
                </c:pt>
                <c:pt idx="4">
                  <c:v>1660</c:v>
                </c:pt>
                <c:pt idx="5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F-455A-8E83-4AD4074B5C43}"/>
            </c:ext>
          </c:extLst>
        </c:ser>
        <c:ser>
          <c:idx val="1"/>
          <c:order val="1"/>
          <c:tx>
            <c:strRef>
              <c:f>グラフ2!$D$3:$D$4</c:f>
              <c:strCache>
                <c:ptCount val="2"/>
                <c:pt idx="0">
                  <c:v>北日本</c:v>
                </c:pt>
                <c:pt idx="1">
                  <c:v>東北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グラフ2!$A$5:$B$10</c:f>
              <c:multiLvlStrCache>
                <c:ptCount val="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</c:lvl>
                <c:lvl>
                  <c:pt idx="0">
                    <c:v>第２四半期</c:v>
                  </c:pt>
                  <c:pt idx="3">
                    <c:v>第３四半期</c:v>
                  </c:pt>
                </c:lvl>
              </c:multiLvlStrCache>
            </c:multiLvlStrRef>
          </c:cat>
          <c:val>
            <c:numRef>
              <c:f>グラフ2!$D$5:$D$10</c:f>
              <c:numCache>
                <c:formatCode>General</c:formatCode>
                <c:ptCount val="6"/>
                <c:pt idx="0">
                  <c:v>1040</c:v>
                </c:pt>
                <c:pt idx="1">
                  <c:v>1540</c:v>
                </c:pt>
                <c:pt idx="2">
                  <c:v>1500</c:v>
                </c:pt>
                <c:pt idx="3">
                  <c:v>1230</c:v>
                </c:pt>
                <c:pt idx="4">
                  <c:v>1010</c:v>
                </c:pt>
                <c:pt idx="5">
                  <c:v>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F-455A-8E83-4AD4074B5C43}"/>
            </c:ext>
          </c:extLst>
        </c:ser>
        <c:ser>
          <c:idx val="2"/>
          <c:order val="2"/>
          <c:tx>
            <c:strRef>
              <c:f>グラフ2!$E$3:$E$4</c:f>
              <c:strCache>
                <c:ptCount val="2"/>
                <c:pt idx="0">
                  <c:v>東日本</c:v>
                </c:pt>
                <c:pt idx="1">
                  <c:v>関東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グラフ2!$A$5:$B$10</c:f>
              <c:multiLvlStrCache>
                <c:ptCount val="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</c:lvl>
                <c:lvl>
                  <c:pt idx="0">
                    <c:v>第２四半期</c:v>
                  </c:pt>
                  <c:pt idx="3">
                    <c:v>第３四半期</c:v>
                  </c:pt>
                </c:lvl>
              </c:multiLvlStrCache>
            </c:multiLvlStrRef>
          </c:cat>
          <c:val>
            <c:numRef>
              <c:f>グラフ2!$E$5:$E$10</c:f>
              <c:numCache>
                <c:formatCode>General</c:formatCode>
                <c:ptCount val="6"/>
                <c:pt idx="0">
                  <c:v>3370</c:v>
                </c:pt>
                <c:pt idx="1">
                  <c:v>3010</c:v>
                </c:pt>
                <c:pt idx="2">
                  <c:v>3020</c:v>
                </c:pt>
                <c:pt idx="3">
                  <c:v>4200</c:v>
                </c:pt>
                <c:pt idx="4">
                  <c:v>3400</c:v>
                </c:pt>
                <c:pt idx="5">
                  <c:v>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F-455A-8E83-4AD4074B5C43}"/>
            </c:ext>
          </c:extLst>
        </c:ser>
        <c:ser>
          <c:idx val="3"/>
          <c:order val="3"/>
          <c:tx>
            <c:strRef>
              <c:f>グラフ2!$F$3:$F$4</c:f>
              <c:strCache>
                <c:ptCount val="2"/>
                <c:pt idx="0">
                  <c:v>東日本</c:v>
                </c:pt>
                <c:pt idx="1">
                  <c:v>北陸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グラフ2!$A$5:$B$10</c:f>
              <c:multiLvlStrCache>
                <c:ptCount val="6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</c:lvl>
                <c:lvl>
                  <c:pt idx="0">
                    <c:v>第２四半期</c:v>
                  </c:pt>
                  <c:pt idx="3">
                    <c:v>第３四半期</c:v>
                  </c:pt>
                </c:lvl>
              </c:multiLvlStrCache>
            </c:multiLvlStrRef>
          </c:cat>
          <c:val>
            <c:numRef>
              <c:f>グラフ2!$F$5:$F$10</c:f>
              <c:numCache>
                <c:formatCode>General</c:formatCode>
                <c:ptCount val="6"/>
                <c:pt idx="0">
                  <c:v>2350</c:v>
                </c:pt>
                <c:pt idx="1">
                  <c:v>2550</c:v>
                </c:pt>
                <c:pt idx="2">
                  <c:v>2440</c:v>
                </c:pt>
                <c:pt idx="3">
                  <c:v>2300</c:v>
                </c:pt>
                <c:pt idx="4">
                  <c:v>2120</c:v>
                </c:pt>
                <c:pt idx="5">
                  <c:v>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7F-455A-8E83-4AD4074B5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288736"/>
        <c:axId val="449286440"/>
      </c:barChart>
      <c:catAx>
        <c:axId val="44928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9286440"/>
        <c:crosses val="autoZero"/>
        <c:auto val="1"/>
        <c:lblAlgn val="ctr"/>
        <c:lblOffset val="100"/>
        <c:noMultiLvlLbl val="0"/>
      </c:catAx>
      <c:valAx>
        <c:axId val="44928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928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グラフ2!$B$35</c:f>
              <c:strCache>
                <c:ptCount val="1"/>
                <c:pt idx="0">
                  <c:v>販売数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グラフ2!$C$34:$H$34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グラフ2!$C$35:$H$35</c:f>
              <c:numCache>
                <c:formatCode>General</c:formatCode>
                <c:ptCount val="6"/>
                <c:pt idx="0">
                  <c:v>782</c:v>
                </c:pt>
                <c:pt idx="1">
                  <c:v>922</c:v>
                </c:pt>
                <c:pt idx="2">
                  <c:v>825</c:v>
                </c:pt>
                <c:pt idx="3">
                  <c:v>1029</c:v>
                </c:pt>
                <c:pt idx="4">
                  <c:v>1235</c:v>
                </c:pt>
                <c:pt idx="5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6-4933-8129-017807AC1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144416"/>
        <c:axId val="448144744"/>
      </c:barChart>
      <c:catAx>
        <c:axId val="4481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44744"/>
        <c:crosses val="autoZero"/>
        <c:auto val="1"/>
        <c:lblAlgn val="ctr"/>
        <c:lblOffset val="100"/>
        <c:noMultiLvlLbl val="0"/>
      </c:catAx>
      <c:valAx>
        <c:axId val="44814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814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628650</xdr:colOff>
      <xdr:row>16</xdr:row>
      <xdr:rowOff>214312</xdr:rowOff>
    </xdr:from>
    <xdr:to>
      <xdr:col>16</xdr:col>
      <xdr:colOff>142875</xdr:colOff>
      <xdr:row>28</xdr:row>
      <xdr:rowOff>100012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671A3D-1E90-4DCD-8DD3-924B8FE969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471487</xdr:colOff>
      <xdr:row>3</xdr:row>
      <xdr:rowOff>100012</xdr:rowOff>
    </xdr:from>
    <xdr:to>
      <xdr:col>14</xdr:col>
      <xdr:colOff>433387</xdr:colOff>
      <xdr:row>15</xdr:row>
      <xdr:rowOff>176212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5962022-F940-4DE2-BEFE-37406030A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</xdr:colOff>
      <xdr:row>15</xdr:row>
      <xdr:rowOff>176212</xdr:rowOff>
    </xdr:from>
    <xdr:to>
      <xdr:col>20</xdr:col>
      <xdr:colOff>500062</xdr:colOff>
      <xdr:row>27</xdr:row>
      <xdr:rowOff>61912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6F42084-D9DE-4740-9FE8-70643A9E6B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176212</xdr:colOff>
      <xdr:row>15</xdr:row>
      <xdr:rowOff>33337</xdr:rowOff>
    </xdr:from>
    <xdr:to>
      <xdr:col>12</xdr:col>
      <xdr:colOff>633412</xdr:colOff>
      <xdr:row>26</xdr:row>
      <xdr:rowOff>157162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C97795A-AA04-4804-911C-591B760CD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614362</xdr:colOff>
      <xdr:row>0</xdr:row>
      <xdr:rowOff>157162</xdr:rowOff>
    </xdr:from>
    <xdr:to>
      <xdr:col>14</xdr:col>
      <xdr:colOff>385762</xdr:colOff>
      <xdr:row>12</xdr:row>
      <xdr:rowOff>42862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61F577C-65E5-4100-BC0D-16F23DBB70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423862</xdr:colOff>
      <xdr:row>31</xdr:row>
      <xdr:rowOff>61912</xdr:rowOff>
    </xdr:from>
    <xdr:to>
      <xdr:col>15</xdr:col>
      <xdr:colOff>195262</xdr:colOff>
      <xdr:row>42</xdr:row>
      <xdr:rowOff>185737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FA8A5FA-A087-45FD-AA27-6A9B00C149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to" refreshedDate="42989.990316782409" createdVersion="6" refreshedVersion="6" minRefreshableVersion="3" recordCount="21">
  <cacheSource type="worksheet">
    <worksheetSource ref="B3:G24" sheet="ピポットテーブル"/>
  </cacheSource>
  <cacheFields count="6">
    <cacheField name="売上月" numFmtId="177">
      <sharedItems containsSemiMixedTypes="0" containsNonDate="0" containsDate="1" containsString="0" minDate="2017-06-01T00:00:00" maxDate="2017-08-08T00:00:00" count="21"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8-01T00:00:00"/>
        <d v="2017-08-02T00:00:00"/>
        <d v="2017-08-03T00:00:00"/>
        <d v="2017-08-04T00:00:00"/>
        <d v="2017-08-05T00:00:00"/>
        <d v="2017-08-06T00:00:00"/>
        <d v="2017-08-07T00:00:00"/>
      </sharedItems>
    </cacheField>
    <cacheField name="支店" numFmtId="0">
      <sharedItems count="5">
        <s v="八丁堀"/>
        <s v="中野"/>
        <s v="神田"/>
        <s v="渋谷"/>
        <s v="新橋"/>
      </sharedItems>
    </cacheField>
    <cacheField name="商品名" numFmtId="0">
      <sharedItems count="10">
        <s v="ヘルメット"/>
        <s v="防災ズキン"/>
        <s v="懐中電灯"/>
        <s v="カセットコンロ"/>
        <s v="シュラフ"/>
        <s v="防災ラジオ"/>
        <s v="消火器"/>
        <s v="カンパン"/>
        <s v="栄養ドリンク"/>
        <s v="ウォーター"/>
      </sharedItems>
    </cacheField>
    <cacheField name="価格" numFmtId="38">
      <sharedItems containsSemiMixedTypes="0" containsString="0" containsNumber="1" containsInteger="1" minValue="300" maxValue="2500"/>
    </cacheField>
    <cacheField name="数量" numFmtId="0">
      <sharedItems containsSemiMixedTypes="0" containsString="0" containsNumber="1" containsInteger="1" minValue="10" maxValue="50"/>
    </cacheField>
    <cacheField name="売上金額" numFmtId="38">
      <sharedItems containsSemiMixedTypes="0" containsString="0" containsNumber="1" containsInteger="1" minValue="4950" maxValue="925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  <x v="0"/>
    <n v="1650"/>
    <n v="12"/>
    <n v="19800"/>
  </r>
  <r>
    <x v="1"/>
    <x v="1"/>
    <x v="1"/>
    <n v="560"/>
    <n v="11"/>
    <n v="6160"/>
  </r>
  <r>
    <x v="2"/>
    <x v="2"/>
    <x v="2"/>
    <n v="860"/>
    <n v="21"/>
    <n v="18060"/>
  </r>
  <r>
    <x v="3"/>
    <x v="3"/>
    <x v="0"/>
    <n v="1650"/>
    <n v="21"/>
    <n v="34650"/>
  </r>
  <r>
    <x v="4"/>
    <x v="0"/>
    <x v="3"/>
    <n v="750"/>
    <n v="26"/>
    <n v="19500"/>
  </r>
  <r>
    <x v="5"/>
    <x v="4"/>
    <x v="4"/>
    <n v="450"/>
    <n v="32"/>
    <n v="14400"/>
  </r>
  <r>
    <x v="6"/>
    <x v="0"/>
    <x v="1"/>
    <n v="560"/>
    <n v="11"/>
    <n v="6160"/>
  </r>
  <r>
    <x v="7"/>
    <x v="4"/>
    <x v="2"/>
    <n v="860"/>
    <n v="33"/>
    <n v="28380"/>
  </r>
  <r>
    <x v="8"/>
    <x v="2"/>
    <x v="3"/>
    <n v="750"/>
    <n v="30"/>
    <n v="22500"/>
  </r>
  <r>
    <x v="9"/>
    <x v="4"/>
    <x v="5"/>
    <n v="600"/>
    <n v="21"/>
    <n v="12600"/>
  </r>
  <r>
    <x v="10"/>
    <x v="1"/>
    <x v="4"/>
    <n v="450"/>
    <n v="28"/>
    <n v="12600"/>
  </r>
  <r>
    <x v="11"/>
    <x v="3"/>
    <x v="3"/>
    <n v="750"/>
    <n v="17"/>
    <n v="12750"/>
  </r>
  <r>
    <x v="12"/>
    <x v="0"/>
    <x v="4"/>
    <n v="450"/>
    <n v="25"/>
    <n v="11250"/>
  </r>
  <r>
    <x v="13"/>
    <x v="1"/>
    <x v="3"/>
    <n v="750"/>
    <n v="47"/>
    <n v="35250"/>
  </r>
  <r>
    <x v="14"/>
    <x v="0"/>
    <x v="4"/>
    <n v="450"/>
    <n v="11"/>
    <n v="4950"/>
  </r>
  <r>
    <x v="15"/>
    <x v="4"/>
    <x v="0"/>
    <n v="1650"/>
    <n v="10"/>
    <n v="16500"/>
  </r>
  <r>
    <x v="16"/>
    <x v="2"/>
    <x v="1"/>
    <n v="560"/>
    <n v="29"/>
    <n v="16240"/>
  </r>
  <r>
    <x v="17"/>
    <x v="1"/>
    <x v="6"/>
    <n v="2500"/>
    <n v="37"/>
    <n v="92500"/>
  </r>
  <r>
    <x v="18"/>
    <x v="1"/>
    <x v="7"/>
    <n v="300"/>
    <n v="42"/>
    <n v="12600"/>
  </r>
  <r>
    <x v="19"/>
    <x v="3"/>
    <x v="8"/>
    <n v="540"/>
    <n v="50"/>
    <n v="27000"/>
  </r>
  <r>
    <x v="20"/>
    <x v="2"/>
    <x v="9"/>
    <n v="550"/>
    <n v="21"/>
    <n v="115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2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1">
  <location ref="K3:Q15" firstHeaderRow="1" firstDataRow="2" firstDataCol="1"/>
  <pivotFields count="6">
    <pivotField numFmtId="177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Col" subtotalTop="0" showAll="0">
      <items count="6">
        <item x="3"/>
        <item x="4"/>
        <item x="2"/>
        <item x="1"/>
        <item x="0"/>
        <item t="default"/>
      </items>
    </pivotField>
    <pivotField axis="axisRow" subtotalTop="0" showAll="0">
      <items count="11">
        <item x="9"/>
        <item x="3"/>
        <item x="7"/>
        <item x="4"/>
        <item x="0"/>
        <item x="8"/>
        <item x="2"/>
        <item x="6"/>
        <item x="1"/>
        <item x="5"/>
        <item t="default"/>
      </items>
    </pivotField>
    <pivotField numFmtId="38" subtotalTop="0" showAll="0"/>
    <pivotField subtotalTop="0" showAll="0"/>
    <pivotField dataField="1" numFmtId="38" subtotalTop="0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合計 / 売上金額" fld="5" baseField="0" baseItem="0"/>
  </dataField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テーブル1" displayName="テーブル1" ref="A1:F7" totalsRowShown="0">
  <autoFilter ref="A1:F7"/>
  <tableColumns count="6">
    <tableColumn id="1" name="氏名"/>
    <tableColumn id="2" name="フリガナ">
      <calculatedColumnFormula>PHONETIC(A2)</calculatedColumnFormula>
    </tableColumn>
    <tableColumn id="3" name="郵便番号" dataDxfId="10"/>
    <tableColumn id="4" name="住所"/>
    <tableColumn id="5" name="Mail" dataDxfId="9"/>
    <tableColumn id="6" name="クラス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A1:E13" totalsRowShown="0" dataDxfId="8">
  <autoFilter ref="A1:E13"/>
  <tableColumns count="5">
    <tableColumn id="1" name="月" dataDxfId="7"/>
    <tableColumn id="2" name="売上高"/>
    <tableColumn id="3" name="予測(売上高)" dataDxfId="6"/>
    <tableColumn id="4" name="信頼下限(売上高)" dataDxfId="5"/>
    <tableColumn id="5" name="信頼上限(売上高)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テーブル2" displayName="テーブル2" ref="C5:H26" totalsRowShown="0" headerRowDxfId="3">
  <autoFilter ref="C5:H26"/>
  <tableColumns count="6">
    <tableColumn id="1" name="売上月" dataDxfId="2"/>
    <tableColumn id="2" name="支店"/>
    <tableColumn id="3" name="商品名"/>
    <tableColumn id="4" name="価格" dataDxfId="1" dataCellStyle="桁区切り"/>
    <tableColumn id="5" name="数量"/>
    <tableColumn id="6" name="売上金額" dataDxfId="0" dataCellStyle="桁区切り">
      <calculatedColumnFormula>F6*G6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4" workbookViewId="0">
      <selection activeCell="K4" sqref="K4"/>
    </sheetView>
  </sheetViews>
  <sheetFormatPr defaultRowHeight="18.75" x14ac:dyDescent="0.4"/>
  <cols>
    <col min="1" max="1" width="9.5" style="27" bestFit="1" customWidth="1"/>
    <col min="2" max="2" width="17.75" style="27" bestFit="1" customWidth="1"/>
    <col min="3" max="3" width="9.375" style="27" bestFit="1" customWidth="1"/>
    <col min="4" max="4" width="40.625" style="27" bestFit="1" customWidth="1"/>
    <col min="5" max="5" width="21.125" style="27" bestFit="1" customWidth="1"/>
    <col min="6" max="6" width="7.125" style="27" bestFit="1" customWidth="1"/>
    <col min="7" max="16384" width="9" style="27"/>
  </cols>
  <sheetData>
    <row r="1" spans="1:6" x14ac:dyDescent="0.4">
      <c r="A1" s="27" t="s">
        <v>3</v>
      </c>
      <c r="B1" s="27" t="s">
        <v>58</v>
      </c>
      <c r="C1" s="27" t="s">
        <v>0</v>
      </c>
      <c r="D1" s="27" t="s">
        <v>1</v>
      </c>
      <c r="E1" s="27" t="s">
        <v>59</v>
      </c>
      <c r="F1" s="27" t="s">
        <v>60</v>
      </c>
    </row>
    <row r="2" spans="1:6" ht="27.75" x14ac:dyDescent="0.4">
      <c r="A2" s="27" t="s" ph="1">
        <v>7</v>
      </c>
      <c r="B2" s="27" t="str">
        <f>PHONETIC(A2)</f>
        <v>オオモリ アツコ</v>
      </c>
      <c r="C2" s="28" t="s">
        <v>61</v>
      </c>
      <c r="D2" s="27" t="s">
        <v>9</v>
      </c>
      <c r="E2" s="29" t="s">
        <v>62</v>
      </c>
      <c r="F2" s="27" t="s">
        <v>11</v>
      </c>
    </row>
    <row r="3" spans="1:6" ht="27.75" x14ac:dyDescent="0.4">
      <c r="A3" s="27" t="s" ph="1">
        <v>13</v>
      </c>
      <c r="B3" s="27" t="str">
        <f t="shared" ref="B3:B7" si="0">PHONETIC(A3)</f>
        <v>タニガワ リョウコ</v>
      </c>
      <c r="C3" s="28" t="s">
        <v>63</v>
      </c>
      <c r="D3" s="27" t="s">
        <v>15</v>
      </c>
      <c r="E3" s="29" t="s">
        <v>64</v>
      </c>
      <c r="F3" s="27" t="s">
        <v>17</v>
      </c>
    </row>
    <row r="4" spans="1:6" ht="27.75" x14ac:dyDescent="0.4">
      <c r="A4" s="27" t="s" ph="1">
        <v>19</v>
      </c>
      <c r="B4" s="27" t="str">
        <f t="shared" si="0"/>
        <v>ハシノ ケンジ</v>
      </c>
      <c r="C4" s="28" t="s">
        <v>65</v>
      </c>
      <c r="D4" s="27" t="s">
        <v>21</v>
      </c>
      <c r="E4" s="29" t="s">
        <v>66</v>
      </c>
      <c r="F4" s="27" t="s">
        <v>23</v>
      </c>
    </row>
    <row r="5" spans="1:6" ht="27.75" x14ac:dyDescent="0.4">
      <c r="A5" s="27" t="s" ph="1">
        <v>25</v>
      </c>
      <c r="B5" s="27" t="str">
        <f t="shared" si="0"/>
        <v>タニ アキヒト</v>
      </c>
      <c r="C5" s="28" t="s">
        <v>67</v>
      </c>
      <c r="D5" s="27" t="s">
        <v>27</v>
      </c>
      <c r="E5" s="29" t="s">
        <v>68</v>
      </c>
      <c r="F5" s="27" t="s">
        <v>11</v>
      </c>
    </row>
    <row r="6" spans="1:6" ht="27.75" x14ac:dyDescent="0.4">
      <c r="A6" s="27" t="s" ph="1">
        <v>29</v>
      </c>
      <c r="B6" s="27" t="str">
        <f t="shared" si="0"/>
        <v>クボタ ジン</v>
      </c>
      <c r="C6" s="28" t="s">
        <v>69</v>
      </c>
      <c r="D6" s="27" t="s">
        <v>31</v>
      </c>
      <c r="E6" s="29" t="s">
        <v>32</v>
      </c>
      <c r="F6" s="27" t="s">
        <v>23</v>
      </c>
    </row>
    <row r="7" spans="1:6" ht="27.75" x14ac:dyDescent="0.4">
      <c r="A7" s="27" t="s" ph="1">
        <v>34</v>
      </c>
      <c r="B7" s="27" t="str">
        <f t="shared" si="0"/>
        <v>シオカワ シゲキ</v>
      </c>
      <c r="C7" s="28" t="s">
        <v>70</v>
      </c>
      <c r="D7" s="30" t="s">
        <v>35</v>
      </c>
      <c r="E7" s="29" t="s">
        <v>36</v>
      </c>
      <c r="F7" s="27" t="s">
        <v>17</v>
      </c>
    </row>
    <row r="11" spans="1:6" x14ac:dyDescent="0.4">
      <c r="A11" s="27" t="s">
        <v>2</v>
      </c>
      <c r="B11" s="27" t="s">
        <v>37</v>
      </c>
      <c r="C11" s="27" t="s">
        <v>4</v>
      </c>
      <c r="D11" s="27" t="s">
        <v>5</v>
      </c>
      <c r="E11" s="27" t="s">
        <v>38</v>
      </c>
      <c r="F11" s="27" t="s">
        <v>39</v>
      </c>
    </row>
    <row r="12" spans="1:6" x14ac:dyDescent="0.4">
      <c r="A12" s="27" t="s">
        <v>6</v>
      </c>
      <c r="B12" s="27" t="s">
        <v>40</v>
      </c>
      <c r="C12" s="27" t="s">
        <v>41</v>
      </c>
      <c r="D12" s="27" t="s">
        <v>8</v>
      </c>
      <c r="E12" s="27" t="s">
        <v>42</v>
      </c>
      <c r="F12" s="27" t="s">
        <v>10</v>
      </c>
    </row>
    <row r="13" spans="1:6" x14ac:dyDescent="0.4">
      <c r="A13" s="27" t="s">
        <v>12</v>
      </c>
      <c r="B13" s="27" t="s">
        <v>43</v>
      </c>
      <c r="C13" s="27" t="s">
        <v>44</v>
      </c>
      <c r="D13" s="27" t="s">
        <v>14</v>
      </c>
      <c r="E13" s="27" t="s">
        <v>45</v>
      </c>
      <c r="F13" s="27" t="s">
        <v>16</v>
      </c>
    </row>
    <row r="14" spans="1:6" x14ac:dyDescent="0.4">
      <c r="A14" s="27" t="s">
        <v>18</v>
      </c>
      <c r="B14" s="27" t="s">
        <v>46</v>
      </c>
      <c r="C14" s="27" t="s">
        <v>47</v>
      </c>
      <c r="D14" s="27" t="s">
        <v>20</v>
      </c>
      <c r="E14" s="27" t="s">
        <v>48</v>
      </c>
      <c r="F14" s="27" t="s">
        <v>22</v>
      </c>
    </row>
    <row r="15" spans="1:6" x14ac:dyDescent="0.4">
      <c r="A15" s="27" t="s">
        <v>24</v>
      </c>
      <c r="B15" s="27" t="s">
        <v>49</v>
      </c>
      <c r="C15" s="27" t="s">
        <v>50</v>
      </c>
      <c r="D15" s="27" t="s">
        <v>26</v>
      </c>
      <c r="E15" s="27" t="s">
        <v>51</v>
      </c>
      <c r="F15" s="27" t="s">
        <v>10</v>
      </c>
    </row>
    <row r="16" spans="1:6" x14ac:dyDescent="0.4">
      <c r="A16" s="27" t="s">
        <v>28</v>
      </c>
      <c r="B16" s="27" t="s">
        <v>52</v>
      </c>
      <c r="C16" s="27" t="s">
        <v>53</v>
      </c>
      <c r="D16" s="27" t="s">
        <v>30</v>
      </c>
      <c r="E16" s="27" t="s">
        <v>54</v>
      </c>
      <c r="F16" s="27" t="s">
        <v>22</v>
      </c>
    </row>
    <row r="17" spans="1:6" x14ac:dyDescent="0.4">
      <c r="A17" s="27" t="s">
        <v>33</v>
      </c>
      <c r="B17" s="27" t="s">
        <v>55</v>
      </c>
      <c r="C17" s="27" t="s">
        <v>56</v>
      </c>
      <c r="D17" s="27" t="s">
        <v>35</v>
      </c>
      <c r="E17" s="27" t="s">
        <v>57</v>
      </c>
      <c r="F17" s="27" t="s">
        <v>16</v>
      </c>
    </row>
  </sheetData>
  <phoneticPr fontId="2"/>
  <dataValidations count="2">
    <dataValidation type="list" allowBlank="1" showInputMessage="1" showErrorMessage="1" sqref="F2:F7">
      <formula1>"上級,中級,初級"</formula1>
    </dataValidation>
    <dataValidation imeMode="off" allowBlank="1" showInputMessage="1" showErrorMessage="1" sqref="C2:C7 E2:E7"/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4"/>
  <sheetViews>
    <sheetView workbookViewId="0">
      <selection activeCell="L24" sqref="L24"/>
    </sheetView>
  </sheetViews>
  <sheetFormatPr defaultRowHeight="18.75" x14ac:dyDescent="0.4"/>
  <cols>
    <col min="3" max="3" width="9.5" bestFit="1" customWidth="1"/>
    <col min="4" max="4" width="17.75" bestFit="1" customWidth="1"/>
    <col min="5" max="5" width="9.375" bestFit="1" customWidth="1"/>
    <col min="6" max="6" width="40.625" bestFit="1" customWidth="1"/>
    <col min="7" max="7" width="21.125" bestFit="1" customWidth="1"/>
    <col min="8" max="8" width="7.125" bestFit="1" customWidth="1"/>
    <col min="9" max="9" width="25.25" bestFit="1" customWidth="1"/>
  </cols>
  <sheetData>
    <row r="4" spans="3:9" x14ac:dyDescent="0.4">
      <c r="C4" s="3" t="s">
        <v>2</v>
      </c>
      <c r="D4" s="4" t="s">
        <v>37</v>
      </c>
      <c r="E4" s="4" t="s">
        <v>4</v>
      </c>
      <c r="F4" s="4" t="s">
        <v>5</v>
      </c>
      <c r="G4" s="4" t="s">
        <v>38</v>
      </c>
      <c r="H4" s="4" t="s">
        <v>39</v>
      </c>
      <c r="I4" s="4" t="s">
        <v>102</v>
      </c>
    </row>
    <row r="5" spans="3:9" x14ac:dyDescent="0.4">
      <c r="C5" t="s">
        <v>6</v>
      </c>
      <c r="D5" t="s">
        <v>40</v>
      </c>
      <c r="E5" t="s">
        <v>41</v>
      </c>
      <c r="F5" t="s">
        <v>8</v>
      </c>
      <c r="G5" t="s">
        <v>42</v>
      </c>
      <c r="H5" t="s">
        <v>10</v>
      </c>
      <c r="I5" t="str">
        <f t="shared" ref="I5:I14" si="0">G5&amp;H5</f>
        <v>atuko@gmail.com上級</v>
      </c>
    </row>
    <row r="6" spans="3:9" x14ac:dyDescent="0.4">
      <c r="C6" t="s">
        <v>18</v>
      </c>
      <c r="D6" t="s">
        <v>46</v>
      </c>
      <c r="E6" t="s">
        <v>47</v>
      </c>
      <c r="F6" t="s">
        <v>20</v>
      </c>
      <c r="G6" t="s">
        <v>48</v>
      </c>
      <c r="H6" t="s">
        <v>22</v>
      </c>
      <c r="I6" t="str">
        <f t="shared" si="0"/>
        <v>hashino@gmail.com初級</v>
      </c>
    </row>
    <row r="7" spans="3:9" x14ac:dyDescent="0.4">
      <c r="C7" t="s">
        <v>81</v>
      </c>
      <c r="D7" t="s">
        <v>85</v>
      </c>
      <c r="E7" t="s">
        <v>89</v>
      </c>
      <c r="F7" t="s">
        <v>97</v>
      </c>
      <c r="G7" s="2" t="s">
        <v>98</v>
      </c>
      <c r="H7" t="s">
        <v>16</v>
      </c>
      <c r="I7" t="str">
        <f t="shared" si="0"/>
        <v>iriyama@gmail.com中級</v>
      </c>
    </row>
    <row r="8" spans="3:9" x14ac:dyDescent="0.4">
      <c r="C8" t="s">
        <v>83</v>
      </c>
      <c r="D8" t="s">
        <v>87</v>
      </c>
      <c r="E8" t="s">
        <v>91</v>
      </c>
      <c r="F8" t="s">
        <v>93</v>
      </c>
      <c r="G8" s="2" t="s">
        <v>100</v>
      </c>
      <c r="H8" t="s">
        <v>16</v>
      </c>
      <c r="I8" t="str">
        <f t="shared" si="0"/>
        <v>kikuyama@gmail.com中級</v>
      </c>
    </row>
    <row r="9" spans="3:9" x14ac:dyDescent="0.4">
      <c r="C9" t="s">
        <v>28</v>
      </c>
      <c r="D9" t="s">
        <v>52</v>
      </c>
      <c r="E9" t="s">
        <v>53</v>
      </c>
      <c r="F9" t="s">
        <v>30</v>
      </c>
      <c r="G9" t="s">
        <v>54</v>
      </c>
      <c r="H9" t="s">
        <v>22</v>
      </c>
      <c r="I9" t="str">
        <f t="shared" si="0"/>
        <v>kunota@gmail.com初級</v>
      </c>
    </row>
    <row r="10" spans="3:9" x14ac:dyDescent="0.4">
      <c r="C10" t="s">
        <v>82</v>
      </c>
      <c r="D10" t="s">
        <v>86</v>
      </c>
      <c r="E10" t="s">
        <v>90</v>
      </c>
      <c r="F10" t="s">
        <v>95</v>
      </c>
      <c r="G10" s="2" t="s">
        <v>99</v>
      </c>
      <c r="H10" t="s">
        <v>16</v>
      </c>
      <c r="I10" t="str">
        <f t="shared" si="0"/>
        <v>ookawa@gamail.com中級</v>
      </c>
    </row>
    <row r="11" spans="3:9" x14ac:dyDescent="0.4">
      <c r="C11" t="s">
        <v>84</v>
      </c>
      <c r="D11" t="s">
        <v>88</v>
      </c>
      <c r="E11" t="s">
        <v>92</v>
      </c>
      <c r="F11" t="s">
        <v>94</v>
      </c>
      <c r="G11" s="2" t="s">
        <v>101</v>
      </c>
      <c r="H11" t="s">
        <v>16</v>
      </c>
      <c r="I11" t="str">
        <f t="shared" si="0"/>
        <v>saitou@gmail.com中級</v>
      </c>
    </row>
    <row r="12" spans="3:9" x14ac:dyDescent="0.4">
      <c r="C12" t="s">
        <v>33</v>
      </c>
      <c r="D12" t="s">
        <v>55</v>
      </c>
      <c r="E12" t="s">
        <v>56</v>
      </c>
      <c r="F12" t="s">
        <v>96</v>
      </c>
      <c r="G12" t="s">
        <v>57</v>
      </c>
      <c r="H12" t="s">
        <v>16</v>
      </c>
      <c r="I12" t="str">
        <f t="shared" si="0"/>
        <v>shiokawa@gmail.com中級</v>
      </c>
    </row>
    <row r="13" spans="3:9" x14ac:dyDescent="0.4">
      <c r="C13" t="s">
        <v>24</v>
      </c>
      <c r="D13" t="s">
        <v>49</v>
      </c>
      <c r="E13" t="s">
        <v>50</v>
      </c>
      <c r="F13" t="s">
        <v>26</v>
      </c>
      <c r="G13" t="s">
        <v>51</v>
      </c>
      <c r="H13" t="s">
        <v>10</v>
      </c>
      <c r="I13" t="str">
        <f t="shared" si="0"/>
        <v>tani@gmail.com上級</v>
      </c>
    </row>
    <row r="14" spans="3:9" x14ac:dyDescent="0.4">
      <c r="C14" t="s">
        <v>12</v>
      </c>
      <c r="D14" t="s">
        <v>43</v>
      </c>
      <c r="E14" t="s">
        <v>44</v>
      </c>
      <c r="F14" t="s">
        <v>14</v>
      </c>
      <c r="G14" t="s">
        <v>45</v>
      </c>
      <c r="H14" t="s">
        <v>16</v>
      </c>
      <c r="I14" t="str">
        <f t="shared" si="0"/>
        <v>tanigawa@gmail.com中級</v>
      </c>
    </row>
  </sheetData>
  <sortState ref="C5:I14">
    <sortCondition ref="I5:I14"/>
  </sortState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4"/>
  <sheetViews>
    <sheetView topLeftCell="A4" workbookViewId="0">
      <selection activeCell="K3" sqref="K3"/>
    </sheetView>
  </sheetViews>
  <sheetFormatPr defaultRowHeight="18.75" x14ac:dyDescent="0.4"/>
  <cols>
    <col min="2" max="2" width="10.25" bestFit="1" customWidth="1"/>
    <col min="3" max="3" width="7.125" bestFit="1" customWidth="1"/>
    <col min="4" max="4" width="15.125" bestFit="1" customWidth="1"/>
    <col min="5" max="5" width="8.5" customWidth="1"/>
    <col min="6" max="6" width="9.75" customWidth="1"/>
    <col min="11" max="11" width="15.5" bestFit="1" customWidth="1"/>
    <col min="12" max="12" width="11.25" bestFit="1" customWidth="1"/>
    <col min="13" max="14" width="7.375" bestFit="1" customWidth="1"/>
    <col min="15" max="15" width="8.5" bestFit="1" customWidth="1"/>
    <col min="16" max="16" width="7.375" bestFit="1" customWidth="1"/>
    <col min="17" max="17" width="8.5" bestFit="1" customWidth="1"/>
  </cols>
  <sheetData>
    <row r="3" spans="2:17" x14ac:dyDescent="0.4">
      <c r="B3" s="7" t="s">
        <v>103</v>
      </c>
      <c r="C3" s="8" t="s">
        <v>104</v>
      </c>
      <c r="D3" s="8" t="s">
        <v>105</v>
      </c>
      <c r="E3" s="8" t="s">
        <v>106</v>
      </c>
      <c r="F3" s="8" t="s">
        <v>107</v>
      </c>
      <c r="G3" s="8" t="s">
        <v>108</v>
      </c>
      <c r="K3" s="9" t="s">
        <v>146</v>
      </c>
      <c r="L3" s="9" t="s">
        <v>147</v>
      </c>
    </row>
    <row r="4" spans="2:17" x14ac:dyDescent="0.4">
      <c r="B4" s="5">
        <v>42887</v>
      </c>
      <c r="C4" t="s">
        <v>109</v>
      </c>
      <c r="D4" t="s">
        <v>116</v>
      </c>
      <c r="E4" s="6">
        <v>1650</v>
      </c>
      <c r="F4">
        <v>12</v>
      </c>
      <c r="G4" s="6">
        <f>E4*F4</f>
        <v>19800</v>
      </c>
      <c r="K4" s="9" t="s">
        <v>139</v>
      </c>
      <c r="L4" t="s">
        <v>140</v>
      </c>
      <c r="M4" t="s">
        <v>141</v>
      </c>
      <c r="N4" t="s">
        <v>142</v>
      </c>
      <c r="O4" t="s">
        <v>143</v>
      </c>
      <c r="P4" t="s">
        <v>144</v>
      </c>
      <c r="Q4" t="s">
        <v>145</v>
      </c>
    </row>
    <row r="5" spans="2:17" x14ac:dyDescent="0.4">
      <c r="B5" s="5">
        <v>42888</v>
      </c>
      <c r="C5" t="s">
        <v>110</v>
      </c>
      <c r="D5" t="s">
        <v>118</v>
      </c>
      <c r="E5" s="6">
        <v>560</v>
      </c>
      <c r="F5">
        <v>11</v>
      </c>
      <c r="G5" s="6">
        <f t="shared" ref="G5:G24" si="0">E5*F5</f>
        <v>6160</v>
      </c>
      <c r="K5" s="10" t="s">
        <v>137</v>
      </c>
      <c r="L5" s="11"/>
      <c r="M5" s="11"/>
      <c r="N5" s="11">
        <v>11550</v>
      </c>
      <c r="O5" s="11"/>
      <c r="P5" s="11"/>
      <c r="Q5" s="11">
        <v>11550</v>
      </c>
    </row>
    <row r="6" spans="2:17" x14ac:dyDescent="0.4">
      <c r="B6" s="5">
        <v>42889</v>
      </c>
      <c r="C6" t="s">
        <v>111</v>
      </c>
      <c r="D6" t="s">
        <v>120</v>
      </c>
      <c r="E6" s="6">
        <v>860</v>
      </c>
      <c r="F6">
        <v>21</v>
      </c>
      <c r="G6" s="6">
        <f t="shared" si="0"/>
        <v>18060</v>
      </c>
      <c r="K6" s="10" t="s">
        <v>121</v>
      </c>
      <c r="L6" s="11">
        <v>12750</v>
      </c>
      <c r="M6" s="11"/>
      <c r="N6" s="11">
        <v>22500</v>
      </c>
      <c r="O6" s="11">
        <v>35250</v>
      </c>
      <c r="P6" s="11">
        <v>19500</v>
      </c>
      <c r="Q6" s="11">
        <v>90000</v>
      </c>
    </row>
    <row r="7" spans="2:17" x14ac:dyDescent="0.4">
      <c r="B7" s="5">
        <v>42890</v>
      </c>
      <c r="C7" t="s">
        <v>112</v>
      </c>
      <c r="D7" t="s">
        <v>116</v>
      </c>
      <c r="E7" s="6">
        <v>1650</v>
      </c>
      <c r="F7">
        <v>21</v>
      </c>
      <c r="G7" s="6">
        <f t="shared" si="0"/>
        <v>34650</v>
      </c>
      <c r="K7" s="10" t="s">
        <v>133</v>
      </c>
      <c r="L7" s="11"/>
      <c r="M7" s="11"/>
      <c r="N7" s="11"/>
      <c r="O7" s="11">
        <v>12600</v>
      </c>
      <c r="P7" s="11"/>
      <c r="Q7" s="11">
        <v>12600</v>
      </c>
    </row>
    <row r="8" spans="2:17" x14ac:dyDescent="0.4">
      <c r="B8" s="5">
        <v>42891</v>
      </c>
      <c r="C8" t="s">
        <v>109</v>
      </c>
      <c r="D8" t="s">
        <v>122</v>
      </c>
      <c r="E8" s="6">
        <v>750</v>
      </c>
      <c r="F8">
        <v>26</v>
      </c>
      <c r="G8" s="6">
        <f t="shared" si="0"/>
        <v>19500</v>
      </c>
      <c r="K8" s="10" t="s">
        <v>123</v>
      </c>
      <c r="L8" s="11"/>
      <c r="M8" s="11">
        <v>14400</v>
      </c>
      <c r="N8" s="11"/>
      <c r="O8" s="11">
        <v>12600</v>
      </c>
      <c r="P8" s="11">
        <v>16200</v>
      </c>
      <c r="Q8" s="11">
        <v>43200</v>
      </c>
    </row>
    <row r="9" spans="2:17" x14ac:dyDescent="0.4">
      <c r="B9" s="5">
        <v>42892</v>
      </c>
      <c r="C9" t="s">
        <v>113</v>
      </c>
      <c r="D9" t="s">
        <v>124</v>
      </c>
      <c r="E9" s="6">
        <v>450</v>
      </c>
      <c r="F9">
        <v>32</v>
      </c>
      <c r="G9" s="6">
        <f t="shared" si="0"/>
        <v>14400</v>
      </c>
      <c r="K9" s="10" t="s">
        <v>115</v>
      </c>
      <c r="L9" s="11">
        <v>34650</v>
      </c>
      <c r="M9" s="11">
        <v>16500</v>
      </c>
      <c r="N9" s="11"/>
      <c r="O9" s="11"/>
      <c r="P9" s="11">
        <v>19800</v>
      </c>
      <c r="Q9" s="11">
        <v>70950</v>
      </c>
    </row>
    <row r="10" spans="2:17" x14ac:dyDescent="0.4">
      <c r="B10" s="5">
        <v>42893</v>
      </c>
      <c r="C10" t="s">
        <v>114</v>
      </c>
      <c r="D10" t="s">
        <v>118</v>
      </c>
      <c r="E10" s="6">
        <v>560</v>
      </c>
      <c r="F10">
        <v>11</v>
      </c>
      <c r="G10" s="6">
        <f t="shared" si="0"/>
        <v>6160</v>
      </c>
      <c r="K10" s="10" t="s">
        <v>135</v>
      </c>
      <c r="L10" s="11">
        <v>27000</v>
      </c>
      <c r="M10" s="11"/>
      <c r="N10" s="11"/>
      <c r="O10" s="11"/>
      <c r="P10" s="11"/>
      <c r="Q10" s="11">
        <v>27000</v>
      </c>
    </row>
    <row r="11" spans="2:17" x14ac:dyDescent="0.4">
      <c r="B11" s="5">
        <v>42917</v>
      </c>
      <c r="C11" t="s">
        <v>113</v>
      </c>
      <c r="D11" t="s">
        <v>120</v>
      </c>
      <c r="E11" s="6">
        <v>860</v>
      </c>
      <c r="F11">
        <v>33</v>
      </c>
      <c r="G11" s="6">
        <f t="shared" si="0"/>
        <v>28380</v>
      </c>
      <c r="K11" s="10" t="s">
        <v>119</v>
      </c>
      <c r="L11" s="11"/>
      <c r="M11" s="11">
        <v>28380</v>
      </c>
      <c r="N11" s="11">
        <v>18060</v>
      </c>
      <c r="O11" s="11"/>
      <c r="P11" s="11"/>
      <c r="Q11" s="11">
        <v>46440</v>
      </c>
    </row>
    <row r="12" spans="2:17" x14ac:dyDescent="0.4">
      <c r="B12" s="5">
        <v>42918</v>
      </c>
      <c r="C12" t="s">
        <v>111</v>
      </c>
      <c r="D12" t="s">
        <v>125</v>
      </c>
      <c r="E12" s="6">
        <v>750</v>
      </c>
      <c r="F12">
        <v>30</v>
      </c>
      <c r="G12" s="6">
        <f t="shared" si="0"/>
        <v>22500</v>
      </c>
      <c r="K12" s="10" t="s">
        <v>131</v>
      </c>
      <c r="L12" s="11"/>
      <c r="M12" s="11"/>
      <c r="N12" s="11"/>
      <c r="O12" s="11">
        <v>92500</v>
      </c>
      <c r="P12" s="11"/>
      <c r="Q12" s="11">
        <v>92500</v>
      </c>
    </row>
    <row r="13" spans="2:17" x14ac:dyDescent="0.4">
      <c r="B13" s="5">
        <v>42919</v>
      </c>
      <c r="C13" t="s">
        <v>113</v>
      </c>
      <c r="D13" t="s">
        <v>127</v>
      </c>
      <c r="E13" s="6">
        <v>600</v>
      </c>
      <c r="F13">
        <v>21</v>
      </c>
      <c r="G13" s="6">
        <f t="shared" si="0"/>
        <v>12600</v>
      </c>
      <c r="K13" s="10" t="s">
        <v>117</v>
      </c>
      <c r="L13" s="11"/>
      <c r="M13" s="11"/>
      <c r="N13" s="11">
        <v>16240</v>
      </c>
      <c r="O13" s="11">
        <v>6160</v>
      </c>
      <c r="P13" s="11">
        <v>6160</v>
      </c>
      <c r="Q13" s="11">
        <v>28560</v>
      </c>
    </row>
    <row r="14" spans="2:17" x14ac:dyDescent="0.4">
      <c r="B14" s="5">
        <v>42920</v>
      </c>
      <c r="C14" t="s">
        <v>110</v>
      </c>
      <c r="D14" t="s">
        <v>128</v>
      </c>
      <c r="E14" s="6">
        <v>450</v>
      </c>
      <c r="F14">
        <v>28</v>
      </c>
      <c r="G14" s="6">
        <f t="shared" si="0"/>
        <v>12600</v>
      </c>
      <c r="K14" s="10" t="s">
        <v>126</v>
      </c>
      <c r="L14" s="11"/>
      <c r="M14" s="11">
        <v>12600</v>
      </c>
      <c r="N14" s="11"/>
      <c r="O14" s="11"/>
      <c r="P14" s="11"/>
      <c r="Q14" s="11">
        <v>12600</v>
      </c>
    </row>
    <row r="15" spans="2:17" x14ac:dyDescent="0.4">
      <c r="B15" s="5">
        <v>42921</v>
      </c>
      <c r="C15" t="s">
        <v>112</v>
      </c>
      <c r="D15" t="s">
        <v>125</v>
      </c>
      <c r="E15" s="6">
        <v>750</v>
      </c>
      <c r="F15">
        <v>17</v>
      </c>
      <c r="G15" s="6">
        <f t="shared" si="0"/>
        <v>12750</v>
      </c>
      <c r="K15" s="10" t="s">
        <v>145</v>
      </c>
      <c r="L15" s="11">
        <v>74400</v>
      </c>
      <c r="M15" s="11">
        <v>71880</v>
      </c>
      <c r="N15" s="11">
        <v>68350</v>
      </c>
      <c r="O15" s="11">
        <v>159110</v>
      </c>
      <c r="P15" s="11">
        <v>61660</v>
      </c>
      <c r="Q15" s="11">
        <v>435400</v>
      </c>
    </row>
    <row r="16" spans="2:17" x14ac:dyDescent="0.4">
      <c r="B16" s="5">
        <v>42922</v>
      </c>
      <c r="C16" t="s">
        <v>109</v>
      </c>
      <c r="D16" t="s">
        <v>129</v>
      </c>
      <c r="E16" s="6">
        <v>450</v>
      </c>
      <c r="F16">
        <v>25</v>
      </c>
      <c r="G16" s="6">
        <f t="shared" si="0"/>
        <v>11250</v>
      </c>
    </row>
    <row r="17" spans="2:7" x14ac:dyDescent="0.4">
      <c r="B17" s="5">
        <v>42923</v>
      </c>
      <c r="C17" t="s">
        <v>110</v>
      </c>
      <c r="D17" t="s">
        <v>125</v>
      </c>
      <c r="E17" s="6">
        <v>750</v>
      </c>
      <c r="F17">
        <v>47</v>
      </c>
      <c r="G17" s="6">
        <f t="shared" si="0"/>
        <v>35250</v>
      </c>
    </row>
    <row r="18" spans="2:7" x14ac:dyDescent="0.4">
      <c r="B18" s="5">
        <v>42948</v>
      </c>
      <c r="C18" t="s">
        <v>114</v>
      </c>
      <c r="D18" t="s">
        <v>124</v>
      </c>
      <c r="E18" s="6">
        <v>450</v>
      </c>
      <c r="F18">
        <v>11</v>
      </c>
      <c r="G18" s="6">
        <f t="shared" si="0"/>
        <v>4950</v>
      </c>
    </row>
    <row r="19" spans="2:7" x14ac:dyDescent="0.4">
      <c r="B19" s="5">
        <v>42949</v>
      </c>
      <c r="C19" t="s">
        <v>113</v>
      </c>
      <c r="D19" t="s">
        <v>130</v>
      </c>
      <c r="E19" s="6">
        <v>1650</v>
      </c>
      <c r="F19">
        <v>10</v>
      </c>
      <c r="G19" s="6">
        <f t="shared" si="0"/>
        <v>16500</v>
      </c>
    </row>
    <row r="20" spans="2:7" x14ac:dyDescent="0.4">
      <c r="B20" s="5">
        <v>42950</v>
      </c>
      <c r="C20" t="s">
        <v>111</v>
      </c>
      <c r="D20" t="s">
        <v>118</v>
      </c>
      <c r="E20" s="6">
        <v>560</v>
      </c>
      <c r="F20">
        <v>29</v>
      </c>
      <c r="G20" s="6">
        <f t="shared" si="0"/>
        <v>16240</v>
      </c>
    </row>
    <row r="21" spans="2:7" x14ac:dyDescent="0.4">
      <c r="B21" s="5">
        <v>42951</v>
      </c>
      <c r="C21" t="s">
        <v>110</v>
      </c>
      <c r="D21" t="s">
        <v>132</v>
      </c>
      <c r="E21" s="6">
        <v>2500</v>
      </c>
      <c r="F21">
        <v>37</v>
      </c>
      <c r="G21" s="6">
        <f t="shared" si="0"/>
        <v>92500</v>
      </c>
    </row>
    <row r="22" spans="2:7" x14ac:dyDescent="0.4">
      <c r="B22" s="5">
        <v>42952</v>
      </c>
      <c r="C22" t="s">
        <v>110</v>
      </c>
      <c r="D22" t="s">
        <v>134</v>
      </c>
      <c r="E22" s="6">
        <v>300</v>
      </c>
      <c r="F22">
        <v>42</v>
      </c>
      <c r="G22" s="6">
        <f t="shared" si="0"/>
        <v>12600</v>
      </c>
    </row>
    <row r="23" spans="2:7" x14ac:dyDescent="0.4">
      <c r="B23" s="5">
        <v>42953</v>
      </c>
      <c r="C23" t="s">
        <v>112</v>
      </c>
      <c r="D23" t="s">
        <v>136</v>
      </c>
      <c r="E23" s="6">
        <v>540</v>
      </c>
      <c r="F23">
        <v>50</v>
      </c>
      <c r="G23" s="6">
        <f t="shared" si="0"/>
        <v>27000</v>
      </c>
    </row>
    <row r="24" spans="2:7" x14ac:dyDescent="0.4">
      <c r="B24" s="5">
        <v>42954</v>
      </c>
      <c r="C24" t="s">
        <v>111</v>
      </c>
      <c r="D24" t="s">
        <v>138</v>
      </c>
      <c r="E24" s="6">
        <v>550</v>
      </c>
      <c r="F24">
        <v>21</v>
      </c>
      <c r="G24" s="6">
        <f t="shared" si="0"/>
        <v>11550</v>
      </c>
    </row>
  </sheetData>
  <phoneticPr fontId="2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10" workbookViewId="0"/>
  </sheetViews>
  <sheetFormatPr defaultRowHeight="18.75" x14ac:dyDescent="0.4"/>
  <cols>
    <col min="1" max="1" width="11.375" bestFit="1" customWidth="1"/>
    <col min="2" max="2" width="9.125" bestFit="1" customWidth="1"/>
    <col min="3" max="3" width="13.625" customWidth="1"/>
    <col min="4" max="5" width="17.375" customWidth="1"/>
  </cols>
  <sheetData>
    <row r="1" spans="1:5" x14ac:dyDescent="0.4">
      <c r="A1" t="s">
        <v>149</v>
      </c>
      <c r="B1" t="s">
        <v>151</v>
      </c>
      <c r="C1" t="s">
        <v>153</v>
      </c>
      <c r="D1" t="s">
        <v>154</v>
      </c>
      <c r="E1" t="s">
        <v>155</v>
      </c>
    </row>
    <row r="2" spans="1:5" x14ac:dyDescent="0.4">
      <c r="A2" s="14">
        <v>42766</v>
      </c>
      <c r="B2" s="15">
        <v>14420</v>
      </c>
    </row>
    <row r="3" spans="1:5" x14ac:dyDescent="0.4">
      <c r="A3" s="14">
        <v>42794</v>
      </c>
      <c r="B3" s="15">
        <v>12650</v>
      </c>
    </row>
    <row r="4" spans="1:5" x14ac:dyDescent="0.4">
      <c r="A4" s="14">
        <v>42825</v>
      </c>
      <c r="B4" s="15">
        <v>13950</v>
      </c>
    </row>
    <row r="5" spans="1:5" x14ac:dyDescent="0.4">
      <c r="A5" s="14">
        <v>42855</v>
      </c>
      <c r="B5" s="15">
        <v>13680</v>
      </c>
    </row>
    <row r="6" spans="1:5" x14ac:dyDescent="0.4">
      <c r="A6" s="14">
        <v>42885</v>
      </c>
      <c r="B6" s="15">
        <v>13935</v>
      </c>
    </row>
    <row r="7" spans="1:5" x14ac:dyDescent="0.4">
      <c r="A7" s="14">
        <v>42916</v>
      </c>
      <c r="B7" s="15">
        <v>14190</v>
      </c>
    </row>
    <row r="8" spans="1:5" x14ac:dyDescent="0.4">
      <c r="A8" s="14">
        <v>42947</v>
      </c>
      <c r="B8" s="15">
        <v>16910</v>
      </c>
    </row>
    <row r="9" spans="1:5" x14ac:dyDescent="0.4">
      <c r="A9" s="14">
        <v>42978</v>
      </c>
      <c r="B9" s="15">
        <v>13950</v>
      </c>
    </row>
    <row r="10" spans="1:5" x14ac:dyDescent="0.4">
      <c r="A10" s="14">
        <v>43008</v>
      </c>
      <c r="B10" s="15">
        <v>17290</v>
      </c>
      <c r="C10" s="15">
        <v>17290</v>
      </c>
      <c r="D10" s="16">
        <v>17290</v>
      </c>
      <c r="E10" s="16">
        <v>17290</v>
      </c>
    </row>
    <row r="11" spans="1:5" x14ac:dyDescent="0.4">
      <c r="A11" s="14">
        <v>43038</v>
      </c>
      <c r="C11" s="15">
        <f>_xlfn.FORECAST.ETS(A11,$B$2:$B$10,$A$2:$A$10,1,1)</f>
        <v>16541.062548913473</v>
      </c>
      <c r="D11" s="16">
        <f>C11-_xlfn.FORECAST.ETS.CONFINT(A11,$B$2:$B$10,$A$2:$A$10,0.95,1,1)</f>
        <v>13839.433209898849</v>
      </c>
      <c r="E11" s="16">
        <f>C11+_xlfn.FORECAST.ETS.CONFINT(A11,$B$2:$B$10,$A$2:$A$10,0.95,1,1)</f>
        <v>19242.691887928097</v>
      </c>
    </row>
    <row r="12" spans="1:5" x14ac:dyDescent="0.4">
      <c r="A12" s="14">
        <v>43069</v>
      </c>
      <c r="C12" s="15">
        <f>_xlfn.FORECAST.ETS(A12,$B$2:$B$10,$A$2:$A$10,1,1)</f>
        <v>16900.095827571135</v>
      </c>
      <c r="D12" s="16">
        <f>C12-_xlfn.FORECAST.ETS.CONFINT(A12,$B$2:$B$10,$A$2:$A$10,0.95,1,1)</f>
        <v>14114.663571599463</v>
      </c>
      <c r="E12" s="16">
        <f>C12+_xlfn.FORECAST.ETS.CONFINT(A12,$B$2:$B$10,$A$2:$A$10,0.95,1,1)</f>
        <v>19685.528083542806</v>
      </c>
    </row>
    <row r="13" spans="1:5" x14ac:dyDescent="0.4">
      <c r="A13" s="14">
        <v>43099</v>
      </c>
      <c r="C13" s="15">
        <f>_xlfn.FORECAST.ETS(A13,$B$2:$B$10,$A$2:$A$10,1,1)</f>
        <v>17259.1291062288</v>
      </c>
      <c r="D13" s="16">
        <f>C13-_xlfn.FORECAST.ETS.CONFINT(A13,$B$2:$B$10,$A$2:$A$10,0.95,1,1)</f>
        <v>14391.70239980085</v>
      </c>
      <c r="E13" s="16">
        <f>C13+_xlfn.FORECAST.ETS.CONFINT(A13,$B$2:$B$10,$A$2:$A$10,0.95,1,1)</f>
        <v>20126.555812656748</v>
      </c>
    </row>
  </sheetData>
  <phoneticPr fontId="2"/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>
      <selection activeCell="B3" sqref="B3:C12"/>
    </sheetView>
  </sheetViews>
  <sheetFormatPr defaultRowHeight="18.75" x14ac:dyDescent="0.4"/>
  <cols>
    <col min="2" max="2" width="13" bestFit="1" customWidth="1"/>
    <col min="3" max="3" width="7.125" bestFit="1" customWidth="1"/>
  </cols>
  <sheetData>
    <row r="2" spans="2:3" x14ac:dyDescent="0.4">
      <c r="B2" t="s">
        <v>148</v>
      </c>
    </row>
    <row r="3" spans="2:3" x14ac:dyDescent="0.4">
      <c r="B3" s="13" t="s">
        <v>150</v>
      </c>
      <c r="C3" s="13" t="s">
        <v>152</v>
      </c>
    </row>
    <row r="4" spans="2:3" x14ac:dyDescent="0.4">
      <c r="B4" s="12">
        <v>42766</v>
      </c>
      <c r="C4">
        <v>14420</v>
      </c>
    </row>
    <row r="5" spans="2:3" x14ac:dyDescent="0.4">
      <c r="B5" s="12">
        <v>42794</v>
      </c>
      <c r="C5">
        <v>12650</v>
      </c>
    </row>
    <row r="6" spans="2:3" x14ac:dyDescent="0.4">
      <c r="B6" s="12">
        <v>42825</v>
      </c>
      <c r="C6">
        <v>13950</v>
      </c>
    </row>
    <row r="7" spans="2:3" x14ac:dyDescent="0.4">
      <c r="B7" s="12">
        <v>42855</v>
      </c>
      <c r="C7">
        <v>14410</v>
      </c>
    </row>
    <row r="8" spans="2:3" x14ac:dyDescent="0.4">
      <c r="B8" s="12">
        <v>42866</v>
      </c>
      <c r="C8">
        <v>12950</v>
      </c>
    </row>
    <row r="9" spans="2:3" x14ac:dyDescent="0.4">
      <c r="B9" s="12">
        <v>42916</v>
      </c>
      <c r="C9">
        <v>14190</v>
      </c>
    </row>
    <row r="10" spans="2:3" x14ac:dyDescent="0.4">
      <c r="B10" s="12">
        <v>42947</v>
      </c>
      <c r="C10">
        <v>16910</v>
      </c>
    </row>
    <row r="11" spans="2:3" x14ac:dyDescent="0.4">
      <c r="B11" s="12">
        <v>42978</v>
      </c>
      <c r="C11">
        <v>13950</v>
      </c>
    </row>
    <row r="12" spans="2:3" x14ac:dyDescent="0.4">
      <c r="B12" s="12">
        <v>43008</v>
      </c>
      <c r="C12">
        <v>17290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6"/>
  <sheetViews>
    <sheetView workbookViewId="0">
      <selection activeCell="M13" sqref="M13"/>
    </sheetView>
  </sheetViews>
  <sheetFormatPr defaultRowHeight="18.75" x14ac:dyDescent="0.4"/>
  <cols>
    <col min="8" max="8" width="10.25" customWidth="1"/>
  </cols>
  <sheetData>
    <row r="5" spans="3:8" x14ac:dyDescent="0.4">
      <c r="C5" s="7" t="s">
        <v>103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</row>
    <row r="6" spans="3:8" x14ac:dyDescent="0.4">
      <c r="C6" s="5">
        <v>42887</v>
      </c>
      <c r="D6" t="s">
        <v>109</v>
      </c>
      <c r="E6" t="s">
        <v>116</v>
      </c>
      <c r="F6" s="6">
        <v>1650</v>
      </c>
      <c r="G6">
        <v>12</v>
      </c>
      <c r="H6" s="6">
        <f>F6*G6</f>
        <v>19800</v>
      </c>
    </row>
    <row r="7" spans="3:8" x14ac:dyDescent="0.4">
      <c r="C7" s="5">
        <v>42888</v>
      </c>
      <c r="D7" t="s">
        <v>110</v>
      </c>
      <c r="E7" t="s">
        <v>118</v>
      </c>
      <c r="F7" s="6">
        <v>560</v>
      </c>
      <c r="G7">
        <v>11</v>
      </c>
      <c r="H7" s="6">
        <f t="shared" ref="H7:H26" si="0">F7*G7</f>
        <v>6160</v>
      </c>
    </row>
    <row r="8" spans="3:8" x14ac:dyDescent="0.4">
      <c r="C8" s="5">
        <v>42889</v>
      </c>
      <c r="D8" t="s">
        <v>111</v>
      </c>
      <c r="E8" t="s">
        <v>120</v>
      </c>
      <c r="F8" s="6">
        <v>860</v>
      </c>
      <c r="G8">
        <v>21</v>
      </c>
      <c r="H8" s="6">
        <f t="shared" si="0"/>
        <v>18060</v>
      </c>
    </row>
    <row r="9" spans="3:8" x14ac:dyDescent="0.4">
      <c r="C9" s="5">
        <v>42890</v>
      </c>
      <c r="D9" t="s">
        <v>112</v>
      </c>
      <c r="E9" t="s">
        <v>116</v>
      </c>
      <c r="F9" s="6">
        <v>1650</v>
      </c>
      <c r="G9">
        <v>21</v>
      </c>
      <c r="H9" s="6">
        <f t="shared" si="0"/>
        <v>34650</v>
      </c>
    </row>
    <row r="10" spans="3:8" x14ac:dyDescent="0.4">
      <c r="C10" s="5">
        <v>42891</v>
      </c>
      <c r="D10" t="s">
        <v>109</v>
      </c>
      <c r="E10" t="s">
        <v>122</v>
      </c>
      <c r="F10" s="6">
        <v>750</v>
      </c>
      <c r="G10">
        <v>26</v>
      </c>
      <c r="H10" s="6">
        <f t="shared" si="0"/>
        <v>19500</v>
      </c>
    </row>
    <row r="11" spans="3:8" x14ac:dyDescent="0.4">
      <c r="C11" s="5">
        <v>42892</v>
      </c>
      <c r="D11" t="s">
        <v>113</v>
      </c>
      <c r="E11" t="s">
        <v>124</v>
      </c>
      <c r="F11" s="6">
        <v>450</v>
      </c>
      <c r="G11">
        <v>32</v>
      </c>
      <c r="H11" s="6">
        <f t="shared" si="0"/>
        <v>14400</v>
      </c>
    </row>
    <row r="12" spans="3:8" x14ac:dyDescent="0.4">
      <c r="C12" s="5">
        <v>42893</v>
      </c>
      <c r="D12" t="s">
        <v>114</v>
      </c>
      <c r="E12" t="s">
        <v>118</v>
      </c>
      <c r="F12" s="6">
        <v>560</v>
      </c>
      <c r="G12">
        <v>11</v>
      </c>
      <c r="H12" s="6">
        <f t="shared" si="0"/>
        <v>6160</v>
      </c>
    </row>
    <row r="13" spans="3:8" x14ac:dyDescent="0.4">
      <c r="C13" s="5">
        <v>42917</v>
      </c>
      <c r="D13" t="s">
        <v>113</v>
      </c>
      <c r="E13" t="s">
        <v>120</v>
      </c>
      <c r="F13" s="6">
        <v>860</v>
      </c>
      <c r="G13">
        <v>33</v>
      </c>
      <c r="H13" s="6">
        <f t="shared" si="0"/>
        <v>28380</v>
      </c>
    </row>
    <row r="14" spans="3:8" x14ac:dyDescent="0.4">
      <c r="C14" s="5">
        <v>42918</v>
      </c>
      <c r="D14" t="s">
        <v>111</v>
      </c>
      <c r="E14" t="s">
        <v>125</v>
      </c>
      <c r="F14" s="6">
        <v>750</v>
      </c>
      <c r="G14">
        <v>30</v>
      </c>
      <c r="H14" s="6">
        <f t="shared" si="0"/>
        <v>22500</v>
      </c>
    </row>
    <row r="15" spans="3:8" x14ac:dyDescent="0.4">
      <c r="C15" s="5">
        <v>42919</v>
      </c>
      <c r="D15" t="s">
        <v>113</v>
      </c>
      <c r="E15" t="s">
        <v>127</v>
      </c>
      <c r="F15" s="6">
        <v>600</v>
      </c>
      <c r="G15">
        <v>21</v>
      </c>
      <c r="H15" s="6">
        <f t="shared" si="0"/>
        <v>12600</v>
      </c>
    </row>
    <row r="16" spans="3:8" x14ac:dyDescent="0.4">
      <c r="C16" s="5">
        <v>42920</v>
      </c>
      <c r="D16" t="s">
        <v>110</v>
      </c>
      <c r="E16" t="s">
        <v>128</v>
      </c>
      <c r="F16" s="6">
        <v>450</v>
      </c>
      <c r="G16">
        <v>28</v>
      </c>
      <c r="H16" s="6">
        <f t="shared" si="0"/>
        <v>12600</v>
      </c>
    </row>
    <row r="17" spans="3:8" x14ac:dyDescent="0.4">
      <c r="C17" s="5">
        <v>42921</v>
      </c>
      <c r="D17" t="s">
        <v>112</v>
      </c>
      <c r="E17" t="s">
        <v>125</v>
      </c>
      <c r="F17" s="6">
        <v>750</v>
      </c>
      <c r="G17">
        <v>17</v>
      </c>
      <c r="H17" s="6">
        <f t="shared" si="0"/>
        <v>12750</v>
      </c>
    </row>
    <row r="18" spans="3:8" x14ac:dyDescent="0.4">
      <c r="C18" s="5">
        <v>42922</v>
      </c>
      <c r="D18" t="s">
        <v>109</v>
      </c>
      <c r="E18" t="s">
        <v>129</v>
      </c>
      <c r="F18" s="6">
        <v>450</v>
      </c>
      <c r="G18">
        <v>25</v>
      </c>
      <c r="H18" s="6">
        <f t="shared" si="0"/>
        <v>11250</v>
      </c>
    </row>
    <row r="19" spans="3:8" x14ac:dyDescent="0.4">
      <c r="C19" s="5">
        <v>42923</v>
      </c>
      <c r="D19" t="s">
        <v>110</v>
      </c>
      <c r="E19" t="s">
        <v>125</v>
      </c>
      <c r="F19" s="6">
        <v>750</v>
      </c>
      <c r="G19">
        <v>47</v>
      </c>
      <c r="H19" s="6">
        <f t="shared" si="0"/>
        <v>35250</v>
      </c>
    </row>
    <row r="20" spans="3:8" x14ac:dyDescent="0.4">
      <c r="C20" s="5">
        <v>42948</v>
      </c>
      <c r="D20" t="s">
        <v>114</v>
      </c>
      <c r="E20" t="s">
        <v>124</v>
      </c>
      <c r="F20" s="6">
        <v>450</v>
      </c>
      <c r="G20">
        <v>11</v>
      </c>
      <c r="H20" s="6">
        <f t="shared" si="0"/>
        <v>4950</v>
      </c>
    </row>
    <row r="21" spans="3:8" x14ac:dyDescent="0.4">
      <c r="C21" s="5">
        <v>42949</v>
      </c>
      <c r="D21" t="s">
        <v>113</v>
      </c>
      <c r="E21" t="s">
        <v>130</v>
      </c>
      <c r="F21" s="6">
        <v>1650</v>
      </c>
      <c r="G21">
        <v>10</v>
      </c>
      <c r="H21" s="6">
        <f t="shared" si="0"/>
        <v>16500</v>
      </c>
    </row>
    <row r="22" spans="3:8" x14ac:dyDescent="0.4">
      <c r="C22" s="5">
        <v>42950</v>
      </c>
      <c r="D22" t="s">
        <v>111</v>
      </c>
      <c r="E22" t="s">
        <v>118</v>
      </c>
      <c r="F22" s="6">
        <v>560</v>
      </c>
      <c r="G22">
        <v>29</v>
      </c>
      <c r="H22" s="6">
        <f t="shared" si="0"/>
        <v>16240</v>
      </c>
    </row>
    <row r="23" spans="3:8" x14ac:dyDescent="0.4">
      <c r="C23" s="5">
        <v>42951</v>
      </c>
      <c r="D23" t="s">
        <v>110</v>
      </c>
      <c r="E23" t="s">
        <v>132</v>
      </c>
      <c r="F23" s="6">
        <v>2500</v>
      </c>
      <c r="G23">
        <v>37</v>
      </c>
      <c r="H23" s="6">
        <f t="shared" si="0"/>
        <v>92500</v>
      </c>
    </row>
    <row r="24" spans="3:8" x14ac:dyDescent="0.4">
      <c r="C24" s="5">
        <v>42952</v>
      </c>
      <c r="D24" t="s">
        <v>110</v>
      </c>
      <c r="E24" t="s">
        <v>134</v>
      </c>
      <c r="F24" s="6">
        <v>300</v>
      </c>
      <c r="G24">
        <v>42</v>
      </c>
      <c r="H24" s="6">
        <f t="shared" si="0"/>
        <v>12600</v>
      </c>
    </row>
    <row r="25" spans="3:8" x14ac:dyDescent="0.4">
      <c r="C25" s="5">
        <v>42953</v>
      </c>
      <c r="D25" t="s">
        <v>112</v>
      </c>
      <c r="E25" t="s">
        <v>136</v>
      </c>
      <c r="F25" s="6">
        <v>540</v>
      </c>
      <c r="G25">
        <v>50</v>
      </c>
      <c r="H25" s="6">
        <f t="shared" si="0"/>
        <v>27000</v>
      </c>
    </row>
    <row r="26" spans="3:8" x14ac:dyDescent="0.4">
      <c r="C26" s="5">
        <v>42954</v>
      </c>
      <c r="D26" t="s">
        <v>111</v>
      </c>
      <c r="E26" t="s">
        <v>138</v>
      </c>
      <c r="F26" s="6">
        <v>550</v>
      </c>
      <c r="G26">
        <v>21</v>
      </c>
      <c r="H26" s="6">
        <f t="shared" si="0"/>
        <v>11550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4" sqref="J24"/>
    </sheetView>
  </sheetViews>
  <sheetFormatPr defaultRowHeight="18.75" x14ac:dyDescent="0.4"/>
  <sheetData>
    <row r="1" spans="1:5" x14ac:dyDescent="0.4">
      <c r="B1" t="s">
        <v>71</v>
      </c>
      <c r="C1" t="s">
        <v>72</v>
      </c>
      <c r="D1" t="s">
        <v>73</v>
      </c>
      <c r="E1" t="s">
        <v>74</v>
      </c>
    </row>
    <row r="2" spans="1:5" x14ac:dyDescent="0.4">
      <c r="A2" t="s">
        <v>75</v>
      </c>
      <c r="B2">
        <v>3</v>
      </c>
      <c r="C2">
        <v>4</v>
      </c>
      <c r="D2">
        <v>4.5</v>
      </c>
      <c r="E2">
        <v>3.8</v>
      </c>
    </row>
    <row r="3" spans="1:5" x14ac:dyDescent="0.4">
      <c r="A3" t="s">
        <v>76</v>
      </c>
      <c r="B3">
        <v>4</v>
      </c>
      <c r="C3">
        <v>3.5</v>
      </c>
      <c r="D3">
        <v>5</v>
      </c>
      <c r="E3">
        <v>4.2</v>
      </c>
    </row>
    <row r="4" spans="1:5" x14ac:dyDescent="0.4">
      <c r="A4" t="s">
        <v>77</v>
      </c>
      <c r="B4">
        <v>5</v>
      </c>
      <c r="C4">
        <v>4.5</v>
      </c>
      <c r="D4">
        <v>3</v>
      </c>
      <c r="E4">
        <v>4.2</v>
      </c>
    </row>
    <row r="5" spans="1:5" x14ac:dyDescent="0.4">
      <c r="A5" t="s">
        <v>78</v>
      </c>
      <c r="B5">
        <v>4.5</v>
      </c>
      <c r="C5">
        <v>3.5</v>
      </c>
      <c r="D5">
        <v>4</v>
      </c>
      <c r="E5">
        <v>4</v>
      </c>
    </row>
    <row r="6" spans="1:5" x14ac:dyDescent="0.4">
      <c r="A6" t="s">
        <v>79</v>
      </c>
      <c r="B6">
        <v>2</v>
      </c>
      <c r="C6">
        <v>4</v>
      </c>
      <c r="D6">
        <v>4.5</v>
      </c>
      <c r="E6">
        <v>3.5</v>
      </c>
    </row>
    <row r="7" spans="1:5" x14ac:dyDescent="0.4">
      <c r="A7" t="s">
        <v>80</v>
      </c>
      <c r="B7">
        <v>4.5</v>
      </c>
      <c r="C7">
        <v>3</v>
      </c>
      <c r="D7">
        <v>3</v>
      </c>
      <c r="E7">
        <v>3.5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tabSelected="1" topLeftCell="A46" zoomScaleNormal="100" workbookViewId="0">
      <selection activeCell="Q8" sqref="Q8"/>
    </sheetView>
  </sheetViews>
  <sheetFormatPr defaultRowHeight="18.75" x14ac:dyDescent="0.4"/>
  <sheetData>
    <row r="3" spans="1:7" x14ac:dyDescent="0.4">
      <c r="A3" s="23"/>
      <c r="B3" s="24"/>
      <c r="C3" s="21" t="s">
        <v>167</v>
      </c>
      <c r="D3" s="21"/>
      <c r="E3" s="21" t="s">
        <v>168</v>
      </c>
      <c r="F3" s="21"/>
    </row>
    <row r="4" spans="1:7" x14ac:dyDescent="0.4">
      <c r="A4" s="25"/>
      <c r="B4" s="26"/>
      <c r="C4" s="19" t="s">
        <v>156</v>
      </c>
      <c r="D4" s="18" t="s">
        <v>157</v>
      </c>
      <c r="E4" s="18" t="s">
        <v>158</v>
      </c>
      <c r="F4" s="18" t="s">
        <v>159</v>
      </c>
      <c r="G4" s="18" t="s">
        <v>160</v>
      </c>
    </row>
    <row r="5" spans="1:7" x14ac:dyDescent="0.4">
      <c r="A5" s="22" t="s">
        <v>169</v>
      </c>
      <c r="B5" s="20" t="s">
        <v>161</v>
      </c>
      <c r="C5" s="1">
        <v>1960</v>
      </c>
      <c r="D5" s="1">
        <v>1040</v>
      </c>
      <c r="E5" s="1">
        <v>3370</v>
      </c>
      <c r="F5" s="1">
        <v>2350</v>
      </c>
      <c r="G5" s="1">
        <f>SUM(C5:F5)</f>
        <v>8720</v>
      </c>
    </row>
    <row r="6" spans="1:7" x14ac:dyDescent="0.4">
      <c r="A6" s="22"/>
      <c r="B6" s="18" t="s">
        <v>162</v>
      </c>
      <c r="C6" s="1">
        <v>1440</v>
      </c>
      <c r="D6" s="1">
        <v>1540</v>
      </c>
      <c r="E6" s="1">
        <v>3010</v>
      </c>
      <c r="F6" s="1">
        <v>2550</v>
      </c>
      <c r="G6" s="1">
        <f t="shared" ref="G6:G10" si="0">SUM(C6:F6)</f>
        <v>8540</v>
      </c>
    </row>
    <row r="7" spans="1:7" x14ac:dyDescent="0.4">
      <c r="A7" s="22"/>
      <c r="B7" s="18" t="s">
        <v>163</v>
      </c>
      <c r="C7" s="1">
        <v>1240</v>
      </c>
      <c r="D7" s="1">
        <v>1500</v>
      </c>
      <c r="E7" s="1">
        <v>3020</v>
      </c>
      <c r="F7" s="1">
        <v>2440</v>
      </c>
      <c r="G7" s="1">
        <f t="shared" si="0"/>
        <v>8200</v>
      </c>
    </row>
    <row r="8" spans="1:7" x14ac:dyDescent="0.4">
      <c r="A8" s="22" t="s">
        <v>170</v>
      </c>
      <c r="B8" s="18" t="s">
        <v>164</v>
      </c>
      <c r="C8" s="1">
        <v>1940</v>
      </c>
      <c r="D8" s="1">
        <v>1230</v>
      </c>
      <c r="E8" s="1">
        <v>4200</v>
      </c>
      <c r="F8" s="1">
        <v>2300</v>
      </c>
      <c r="G8" s="1">
        <f t="shared" si="0"/>
        <v>9670</v>
      </c>
    </row>
    <row r="9" spans="1:7" x14ac:dyDescent="0.4">
      <c r="A9" s="22"/>
      <c r="B9" s="18" t="s">
        <v>165</v>
      </c>
      <c r="C9" s="1">
        <v>1660</v>
      </c>
      <c r="D9" s="1">
        <v>1010</v>
      </c>
      <c r="E9" s="1">
        <v>3400</v>
      </c>
      <c r="F9" s="1">
        <v>2120</v>
      </c>
      <c r="G9" s="1">
        <f t="shared" si="0"/>
        <v>8190</v>
      </c>
    </row>
    <row r="10" spans="1:7" x14ac:dyDescent="0.4">
      <c r="A10" s="22"/>
      <c r="B10" s="18" t="s">
        <v>166</v>
      </c>
      <c r="C10" s="1">
        <v>1990</v>
      </c>
      <c r="D10" s="1">
        <v>1780</v>
      </c>
      <c r="E10" s="1">
        <v>3960</v>
      </c>
      <c r="F10" s="1">
        <v>2560</v>
      </c>
      <c r="G10" s="1">
        <f t="shared" si="0"/>
        <v>10290</v>
      </c>
    </row>
    <row r="11" spans="1:7" x14ac:dyDescent="0.4">
      <c r="B11" s="17" t="s">
        <v>160</v>
      </c>
      <c r="C11" s="1">
        <f>SUM(C5:C10)</f>
        <v>10230</v>
      </c>
      <c r="D11" s="1">
        <f t="shared" ref="D11:F11" si="1">SUM(D5:D10)</f>
        <v>8100</v>
      </c>
      <c r="E11" s="1">
        <f t="shared" si="1"/>
        <v>20960</v>
      </c>
      <c r="F11" s="1">
        <f t="shared" si="1"/>
        <v>14320</v>
      </c>
      <c r="G11" s="1">
        <f>SUM(G5:G10)</f>
        <v>53610</v>
      </c>
    </row>
    <row r="33" spans="2:8" x14ac:dyDescent="0.4">
      <c r="B33" t="s">
        <v>173</v>
      </c>
    </row>
    <row r="34" spans="2:8" x14ac:dyDescent="0.4">
      <c r="B34" s="13" t="s">
        <v>171</v>
      </c>
      <c r="C34">
        <v>2011</v>
      </c>
      <c r="D34">
        <v>2012</v>
      </c>
      <c r="E34">
        <v>2013</v>
      </c>
      <c r="F34">
        <v>2014</v>
      </c>
      <c r="G34">
        <v>2015</v>
      </c>
      <c r="H34">
        <v>2016</v>
      </c>
    </row>
    <row r="35" spans="2:8" x14ac:dyDescent="0.4">
      <c r="B35" s="13" t="s">
        <v>172</v>
      </c>
      <c r="C35">
        <v>782</v>
      </c>
      <c r="D35">
        <v>922</v>
      </c>
      <c r="E35">
        <v>825</v>
      </c>
      <c r="F35">
        <v>1029</v>
      </c>
      <c r="G35">
        <v>1235</v>
      </c>
      <c r="H35">
        <v>1350</v>
      </c>
    </row>
  </sheetData>
  <mergeCells count="5">
    <mergeCell ref="C3:D3"/>
    <mergeCell ref="E3:F3"/>
    <mergeCell ref="A5:A7"/>
    <mergeCell ref="A8:A10"/>
    <mergeCell ref="A3:B4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住所録</vt:lpstr>
      <vt:lpstr>データベース</vt:lpstr>
      <vt:lpstr>ピポットテーブル</vt:lpstr>
      <vt:lpstr>予測シート</vt:lpstr>
      <vt:lpstr>予測シートデータ元</vt:lpstr>
      <vt:lpstr>テーブル</vt:lpstr>
      <vt:lpstr>グラフ１</vt:lpstr>
      <vt:lpstr>グラフ2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Goto</cp:lastModifiedBy>
  <cp:lastPrinted>2017-08-20T15:09:00Z</cp:lastPrinted>
  <dcterms:created xsi:type="dcterms:W3CDTF">2017-08-20T14:26:38Z</dcterms:created>
  <dcterms:modified xsi:type="dcterms:W3CDTF">2017-09-30T10:36:37Z</dcterms:modified>
</cp:coreProperties>
</file>