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1600" windowHeight="9510"/>
  </bookViews>
  <sheets>
    <sheet name="毎日の予定" sheetId="4" r:id="rId1"/>
    <sheet name="イベント スケジュール" sheetId="3" r:id="rId2"/>
    <sheet name="時間間隔" sheetId="2" r:id="rId3"/>
  </sheets>
  <definedNames>
    <definedName name="BigNum">9.99E+307</definedName>
    <definedName name="BigStr">REPT("z",255)</definedName>
    <definedName name="ColumnTitle2">イベント_スケジュール[[#Headers],[日付]]</definedName>
    <definedName name="ColumnTitle3">時刻[[#Headers],[時刻]]</definedName>
    <definedName name="DateVal">IFERROR(毎日の予定!$F$2,"")</definedName>
    <definedName name="DayVal">毎日の予定!$C$17</definedName>
    <definedName name="EndTime">時間間隔!$C$8</definedName>
    <definedName name="LookUpDateAndTime">イベント_スケジュール[日付]&amp;イベント_スケジュール[時刻]</definedName>
    <definedName name="MinuteInterval">--LEFT(MinuteText,2)</definedName>
    <definedName name="MinuteText">時間間隔!$C$6</definedName>
    <definedName name="MonthName">毎日の予定!$C$15</definedName>
    <definedName name="MonthNumber">IF(MonthName="",MONTH(TODAY()),MONTH(1&amp;LEFT(MonthName,3)))</definedName>
    <definedName name="ReportDay">IF(DayVal="",DAY(TODAY()),毎日の予定!$C$17)</definedName>
    <definedName name="ReportMonth">IF(MonthName="",TEXT(MONTH(TODAY()),"mmm"),MonthName)</definedName>
    <definedName name="ReportYear">IF(年="",YEAR(TODAY()),年)</definedName>
    <definedName name="ScheduleHighlight">毎日の予定!$B$26</definedName>
    <definedName name="Start_time">時間間隔!$C$4</definedName>
    <definedName name="TimesList">時刻[時刻]</definedName>
    <definedName name="Title1">毎日の予定!$E$2</definedName>
    <definedName name="増分">TIME(0,MinuteInterval,0)</definedName>
    <definedName name="年">毎日の予定!$C$13</definedName>
  </definedNames>
  <calcPr calcId="162913"/>
</workbook>
</file>

<file path=xl/calcChain.xml><?xml version="1.0" encoding="utf-8"?>
<calcChain xmlns="http://schemas.openxmlformats.org/spreadsheetml/2006/main">
  <c r="E3" i="2" l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l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F2" i="4"/>
  <c r="B7" i="4" l="1"/>
  <c r="H21" i="4"/>
  <c r="H15" i="4"/>
  <c r="H3" i="4"/>
  <c r="H26" i="4"/>
  <c r="H9" i="4"/>
  <c r="H31" i="4"/>
  <c r="B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H15" i="3" l="1"/>
  <c r="H3" i="3"/>
  <c r="H5" i="3"/>
  <c r="H9" i="3"/>
  <c r="H13" i="3"/>
  <c r="H6" i="3"/>
  <c r="H10" i="3"/>
  <c r="H14" i="3"/>
  <c r="H7" i="3"/>
  <c r="H11" i="3"/>
  <c r="H4" i="3"/>
  <c r="H8" i="3"/>
  <c r="H12" i="3"/>
  <c r="B8" i="3" l="1"/>
  <c r="B2" i="4"/>
  <c r="H34" i="4"/>
  <c r="H32" i="4"/>
  <c r="H29" i="4"/>
  <c r="H27" i="4"/>
  <c r="H24" i="4"/>
  <c r="H22" i="4"/>
  <c r="H18" i="4"/>
  <c r="H16" i="4"/>
  <c r="H12" i="4"/>
  <c r="H10" i="4"/>
  <c r="H6" i="4"/>
  <c r="H4" i="4"/>
  <c r="J13" i="4" l="1"/>
  <c r="J11" i="4"/>
  <c r="J9" i="4"/>
  <c r="I13" i="4"/>
  <c r="I11" i="4"/>
  <c r="I9" i="4"/>
  <c r="I12" i="4"/>
  <c r="J14" i="4"/>
  <c r="J12" i="4"/>
  <c r="J10" i="4"/>
  <c r="I14" i="4"/>
  <c r="I10" i="4"/>
  <c r="J25" i="4"/>
  <c r="J23" i="4"/>
  <c r="J21" i="4"/>
  <c r="I25" i="4"/>
  <c r="I23" i="4"/>
  <c r="I21" i="4"/>
  <c r="J24" i="4"/>
  <c r="J22" i="4"/>
  <c r="I24" i="4"/>
  <c r="I22" i="4"/>
  <c r="J35" i="4"/>
  <c r="J33" i="4"/>
  <c r="J31" i="4"/>
  <c r="I35" i="4"/>
  <c r="I33" i="4"/>
  <c r="I31" i="4"/>
  <c r="J34" i="4"/>
  <c r="J32" i="4"/>
  <c r="I34" i="4"/>
  <c r="I32" i="4"/>
  <c r="J7" i="4"/>
  <c r="J5" i="4"/>
  <c r="J3" i="4"/>
  <c r="I7" i="4"/>
  <c r="I5" i="4"/>
  <c r="I3" i="4"/>
  <c r="I8" i="4"/>
  <c r="I4" i="4"/>
  <c r="J8" i="4"/>
  <c r="J6" i="4"/>
  <c r="J4" i="4"/>
  <c r="I6" i="4"/>
  <c r="J19" i="4"/>
  <c r="J17" i="4"/>
  <c r="J15" i="4"/>
  <c r="I19" i="4"/>
  <c r="I17" i="4"/>
  <c r="I15" i="4"/>
  <c r="I20" i="4"/>
  <c r="I16" i="4"/>
  <c r="J20" i="4"/>
  <c r="J18" i="4"/>
  <c r="J16" i="4"/>
  <c r="I18" i="4"/>
  <c r="J29" i="4"/>
  <c r="J27" i="4"/>
  <c r="I29" i="4"/>
  <c r="I27" i="4"/>
  <c r="J30" i="4"/>
  <c r="J28" i="4"/>
  <c r="J26" i="4"/>
  <c r="I30" i="4"/>
  <c r="I28" i="4"/>
  <c r="I26" i="4"/>
  <c r="E3" i="4"/>
  <c r="E4" i="4" l="1"/>
  <c r="E5" i="4" l="1"/>
  <c r="E6" i="4" l="1"/>
  <c r="E7" i="4" l="1"/>
  <c r="E8" i="4" l="1"/>
  <c r="E9" i="4" l="1"/>
  <c r="E10" i="4" l="1"/>
  <c r="E11" i="4" l="1"/>
  <c r="E12" i="4" l="1"/>
  <c r="E13" i="4" l="1"/>
  <c r="E14" i="4" l="1"/>
  <c r="E15" i="4" l="1"/>
  <c r="E16" i="4" l="1"/>
  <c r="E17" i="4" l="1"/>
  <c r="F17" i="4" s="1"/>
  <c r="F10" i="4"/>
  <c r="F15" i="4"/>
  <c r="F4" i="4"/>
  <c r="F12" i="4"/>
  <c r="F9" i="4"/>
  <c r="F16" i="4"/>
  <c r="F14" i="4"/>
  <c r="F6" i="4"/>
  <c r="F5" i="4"/>
  <c r="F11" i="4"/>
  <c r="F8" i="4"/>
  <c r="F13" i="4"/>
  <c r="F7" i="4"/>
  <c r="F3" i="4"/>
  <c r="B2" i="3"/>
  <c r="E18" i="4" l="1"/>
  <c r="F18" i="4" s="1"/>
  <c r="E19" i="4" l="1"/>
  <c r="F19" i="4" s="1"/>
  <c r="E20" i="4" l="1"/>
  <c r="F20" i="4" s="1"/>
  <c r="E21" i="4" l="1"/>
  <c r="F21" i="4" s="1"/>
  <c r="E22" i="4" l="1"/>
  <c r="F22" i="4" s="1"/>
  <c r="E23" i="4" l="1"/>
  <c r="F23" i="4" s="1"/>
  <c r="E24" i="4" l="1"/>
  <c r="F24" i="4" s="1"/>
  <c r="E25" i="4" l="1"/>
  <c r="F25" i="4" s="1"/>
  <c r="E26" i="4" l="1"/>
  <c r="F26" i="4" s="1"/>
  <c r="E27" i="4" l="1"/>
  <c r="F27" i="4" s="1"/>
  <c r="E28" i="4" l="1"/>
  <c r="F28" i="4" s="1"/>
  <c r="E29" i="4" l="1"/>
  <c r="F29" i="4" s="1"/>
  <c r="E30" i="4" l="1"/>
  <c r="F30" i="4" s="1"/>
  <c r="E31" i="4" l="1"/>
  <c r="F31" i="4" s="1"/>
  <c r="E32" i="4" l="1"/>
  <c r="F32" i="4" s="1"/>
  <c r="E33" i="4" l="1"/>
  <c r="F33" i="4" s="1"/>
  <c r="E34" i="4" l="1"/>
  <c r="F34" i="4" s="1"/>
  <c r="E35" i="4" l="1"/>
  <c r="F35" i="4" s="1"/>
  <c r="E36" i="4" l="1"/>
  <c r="F36" i="4" s="1"/>
  <c r="E37" i="4" l="1"/>
  <c r="F37" i="4" s="1"/>
  <c r="E38" i="4" l="1"/>
  <c r="F38" i="4" s="1"/>
  <c r="E39" i="4" l="1"/>
  <c r="F39" i="4" s="1"/>
  <c r="E40" i="4" l="1"/>
  <c r="F40" i="4" s="1"/>
  <c r="E41" i="4" l="1"/>
  <c r="F41" i="4" s="1"/>
  <c r="E42" i="4" l="1"/>
  <c r="F42" i="4" s="1"/>
  <c r="E43" i="4" l="1"/>
  <c r="F43" i="4" s="1"/>
  <c r="E44" i="4" l="1"/>
  <c r="F44" i="4" s="1"/>
  <c r="E45" i="4" l="1"/>
  <c r="F45" i="4" s="1"/>
  <c r="E46" i="4" l="1"/>
  <c r="F46" i="4" s="1"/>
  <c r="E47" i="4" l="1"/>
  <c r="F47" i="4" s="1"/>
  <c r="E48" i="4" l="1"/>
  <c r="F48" i="4" s="1"/>
  <c r="E49" i="4" l="1"/>
  <c r="F49" i="4" s="1"/>
  <c r="E50" i="4" l="1"/>
  <c r="F50" i="4" s="1"/>
  <c r="E51" i="4" l="1"/>
  <c r="F51" i="4" s="1"/>
  <c r="E52" i="4" l="1"/>
  <c r="F52" i="4" s="1"/>
  <c r="E53" i="4" l="1"/>
  <c r="F53" i="4" s="1"/>
  <c r="E54" i="4" l="1"/>
  <c r="F54" i="4" s="1"/>
  <c r="E55" i="4" l="1"/>
  <c r="F55" i="4" s="1"/>
  <c r="E56" i="4" l="1"/>
  <c r="F56" i="4" s="1"/>
  <c r="E57" i="4" l="1"/>
  <c r="F57" i="4" s="1"/>
  <c r="E58" i="4" l="1"/>
  <c r="F58" i="4" s="1"/>
  <c r="E59" i="4" l="1"/>
  <c r="F59" i="4" s="1"/>
  <c r="E60" i="4" l="1"/>
  <c r="F60" i="4" s="1"/>
  <c r="E61" i="4" l="1"/>
  <c r="F61" i="4" s="1"/>
  <c r="E62" i="4" l="1"/>
  <c r="F62" i="4" s="1"/>
  <c r="E63" i="4" l="1"/>
  <c r="F63" i="4" s="1"/>
  <c r="E64" i="4" l="1"/>
  <c r="F64" i="4" s="1"/>
  <c r="E65" i="4" l="1"/>
  <c r="F65" i="4" s="1"/>
  <c r="E66" i="4" l="1"/>
  <c r="F66" i="4" s="1"/>
  <c r="E67" i="4" l="1"/>
  <c r="F67" i="4" s="1"/>
  <c r="E68" i="4" l="1"/>
  <c r="F68" i="4" s="1"/>
  <c r="E69" i="4" l="1"/>
  <c r="F69" i="4" s="1"/>
  <c r="E70" i="4" l="1"/>
  <c r="F70" i="4" s="1"/>
  <c r="E71" i="4" l="1"/>
  <c r="F71" i="4" s="1"/>
  <c r="E72" i="4" l="1"/>
  <c r="F72" i="4" s="1"/>
  <c r="E73" i="4" l="1"/>
  <c r="F73" i="4" s="1"/>
  <c r="E74" i="4" l="1"/>
  <c r="F74" i="4" s="1"/>
  <c r="E75" i="4" l="1"/>
  <c r="F75" i="4" s="1"/>
</calcChain>
</file>

<file path=xl/sharedStrings.xml><?xml version="1.0" encoding="utf-8"?>
<sst xmlns="http://schemas.openxmlformats.org/spreadsheetml/2006/main" count="47" uniqueCount="41">
  <si>
    <t>毎日の予定</t>
  </si>
  <si>
    <t>スケジュールの表示</t>
  </si>
  <si>
    <t>年</t>
  </si>
  <si>
    <t>月</t>
  </si>
  <si>
    <t>日</t>
  </si>
  <si>
    <t>スケジュールの編集</t>
  </si>
  <si>
    <t>新しいイベントを追加するときに選択します</t>
  </si>
  <si>
    <t>スケジュール内で強調表示:</t>
  </si>
  <si>
    <t>休憩</t>
  </si>
  <si>
    <t>時刻</t>
  </si>
  <si>
    <t>週の概要</t>
  </si>
  <si>
    <t>メモ / To Do リスト:</t>
  </si>
  <si>
    <t>ドライ クリーニングを取りに行く</t>
  </si>
  <si>
    <t>ケーブル会社に電話する</t>
  </si>
  <si>
    <t>イベント スケジュール</t>
  </si>
  <si>
    <t>毎日の予定を表示するときに選択します</t>
  </si>
  <si>
    <t>日付</t>
  </si>
  <si>
    <t>内容</t>
  </si>
  <si>
    <t>起床</t>
  </si>
  <si>
    <t>シャワー</t>
  </si>
  <si>
    <t>出勤</t>
  </si>
  <si>
    <t>業務開始</t>
  </si>
  <si>
    <t>ランチ</t>
  </si>
  <si>
    <t>業務再開</t>
  </si>
  <si>
    <t>会社に電話</t>
  </si>
  <si>
    <t>帰宅</t>
  </si>
  <si>
    <t>サッカーの練習</t>
  </si>
  <si>
    <t>朝食</t>
  </si>
  <si>
    <t>一意の値 (計算)</t>
  </si>
  <si>
    <t>時間間隔</t>
  </si>
  <si>
    <t>時刻テーブルの編集</t>
  </si>
  <si>
    <t>開始時刻</t>
  </si>
  <si>
    <t>間隔</t>
  </si>
  <si>
    <t>終了時刻</t>
  </si>
  <si>
    <t>15 分</t>
  </si>
  <si>
    <r>
      <rPr>
        <u/>
        <sz val="11"/>
        <color theme="0"/>
        <rFont val="Meiryo UI"/>
        <family val="3"/>
        <charset val="128"/>
        <scheme val="minor"/>
      </rPr>
      <t>新しいイベントを追加するときに選択します</t>
    </r>
  </si>
  <si>
    <r>
      <rPr>
        <u/>
        <sz val="11"/>
        <color theme="0"/>
        <rFont val="Meiryo UI"/>
        <family val="3"/>
        <charset val="128"/>
        <scheme val="minor"/>
      </rPr>
      <t>時間間隔を編集するときに選択します</t>
    </r>
  </si>
  <si>
    <t xml:space="preserve"> </t>
    <phoneticPr fontId="7"/>
  </si>
  <si>
    <t xml:space="preserve"> </t>
    <phoneticPr fontId="7"/>
  </si>
  <si>
    <r>
      <rPr>
        <b/>
        <sz val="12"/>
        <color theme="3"/>
        <rFont val="Meiryo UI"/>
        <family val="3"/>
        <charset val="128"/>
        <scheme val="minor"/>
      </rPr>
      <t>毎日の予定を表示するときに選択します</t>
    </r>
  </si>
  <si>
    <r>
      <rPr>
        <b/>
        <sz val="12"/>
        <color theme="3"/>
        <rFont val="Meiryo UI"/>
        <family val="3"/>
        <charset val="128"/>
        <scheme val="minor"/>
      </rPr>
      <t>時間間隔を編集するときに選択します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</si>
</sst>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409]h:mm\ AM/PM;@"/>
    <numFmt numFmtId="181" formatCode="h:mm;@"/>
    <numFmt numFmtId="182" formatCode="[$-F800]dddd\,\ mmmm\ dd\,\ yyyy"/>
  </numFmts>
  <fonts count="32" x14ac:knownFonts="1">
    <font>
      <sz val="11"/>
      <color theme="1"/>
      <name val="Meiryo UI"/>
      <family val="3"/>
      <charset val="128"/>
    </font>
    <font>
      <b/>
      <sz val="11"/>
      <color theme="3"/>
      <name val="Calibri"/>
      <family val="2"/>
      <scheme val="minor"/>
    </font>
    <font>
      <sz val="11"/>
      <color theme="4"/>
      <name val="Segoe Print"/>
    </font>
    <font>
      <b/>
      <sz val="90"/>
      <color theme="4"/>
      <name val="Arial"/>
      <family val="2"/>
      <scheme val="maj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0"/>
      <color theme="4"/>
      <name val="Meiryo UI"/>
      <family val="3"/>
      <charset val="128"/>
    </font>
    <font>
      <b/>
      <sz val="12"/>
      <color theme="3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1"/>
      <color theme="3"/>
      <name val="Meiryo UI"/>
      <family val="3"/>
      <charset val="128"/>
    </font>
    <font>
      <sz val="11"/>
      <name val="Meiryo UI"/>
      <family val="3"/>
      <charset val="128"/>
    </font>
    <font>
      <sz val="11"/>
      <color theme="3"/>
      <name val="Meiryo UI"/>
      <family val="3"/>
      <charset val="128"/>
    </font>
    <font>
      <sz val="11"/>
      <color theme="4"/>
      <name val="Meiryo UI"/>
      <family val="3"/>
      <charset val="128"/>
    </font>
    <font>
      <b/>
      <sz val="22"/>
      <color theme="4"/>
      <name val="Meiryo UI"/>
      <family val="3"/>
      <charset val="128"/>
    </font>
    <font>
      <sz val="11"/>
      <color theme="2" tint="0.59996337778862885"/>
      <name val="Meiryo UI"/>
      <family val="3"/>
      <charset val="128"/>
    </font>
    <font>
      <b/>
      <sz val="34"/>
      <color theme="3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0"/>
      <name val="Meiryo UI"/>
      <family val="3"/>
      <charset val="128"/>
    </font>
    <font>
      <u/>
      <sz val="11"/>
      <color theme="0"/>
      <name val="Meiryo UI"/>
      <family val="3"/>
      <charset val="128"/>
      <scheme val="minor"/>
    </font>
    <font>
      <sz val="12"/>
      <color theme="1"/>
      <name val="Meiryo UI"/>
      <family val="3"/>
      <charset val="128"/>
    </font>
    <font>
      <b/>
      <sz val="26"/>
      <color theme="0"/>
      <name val="Meiryo UI"/>
      <family val="3"/>
      <charset val="128"/>
    </font>
    <font>
      <b/>
      <sz val="12"/>
      <color theme="3"/>
      <name val="Meiryo UI"/>
      <family val="3"/>
      <charset val="128"/>
      <scheme val="minor"/>
    </font>
    <font>
      <u/>
      <sz val="11"/>
      <color theme="11"/>
      <name val="Meiryo UI"/>
      <family val="3"/>
      <charset val="128"/>
    </font>
    <font>
      <i/>
      <sz val="11"/>
      <color rgb="FF7F7F7F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FA7D00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7" borderId="0" applyNumberFormat="0" applyAlignment="0" applyProtection="0"/>
    <xf numFmtId="0" fontId="20" fillId="7" borderId="0" applyNumberFormat="0" applyBorder="0" applyAlignment="0" applyProtection="0"/>
    <xf numFmtId="179" fontId="4" fillId="0" borderId="0" applyFill="0" applyBorder="0" applyAlignment="0" applyProtection="0"/>
    <xf numFmtId="177" fontId="4" fillId="0" borderId="0" applyFill="0" applyBorder="0" applyAlignment="0" applyProtection="0"/>
    <xf numFmtId="178" fontId="4" fillId="0" borderId="0" applyFill="0" applyBorder="0" applyAlignment="0" applyProtection="0"/>
    <xf numFmtId="176" fontId="4" fillId="0" borderId="0" applyFill="0" applyBorder="0" applyAlignment="0" applyProtection="0"/>
    <xf numFmtId="9" fontId="4" fillId="0" borderId="0" applyFill="0" applyBorder="0" applyAlignment="0" applyProtection="0"/>
    <xf numFmtId="181" fontId="9" fillId="0" borderId="0" applyFill="0">
      <alignment horizontal="left" indent="1"/>
    </xf>
    <xf numFmtId="0" fontId="19" fillId="0" borderId="0">
      <alignment horizontal="center" vertical="top"/>
    </xf>
    <xf numFmtId="0" fontId="10" fillId="0" borderId="0">
      <alignment horizontal="center" vertical="center"/>
    </xf>
    <xf numFmtId="182" fontId="9" fillId="0" borderId="0">
      <alignment horizontal="left" vertical="center" indent="1"/>
    </xf>
    <xf numFmtId="0" fontId="9" fillId="0" borderId="0">
      <alignment horizontal="left" vertical="center" indent="1"/>
    </xf>
    <xf numFmtId="0" fontId="5" fillId="2" borderId="0">
      <alignment vertical="center"/>
    </xf>
    <xf numFmtId="181" fontId="15" fillId="5" borderId="1">
      <alignment horizontal="left" vertical="center"/>
    </xf>
    <xf numFmtId="0" fontId="21" fillId="0" borderId="0">
      <alignment horizontal="left" indent="3"/>
    </xf>
    <xf numFmtId="0" fontId="21" fillId="6" borderId="10">
      <alignment horizontal="left" vertical="center" indent="1"/>
    </xf>
    <xf numFmtId="0" fontId="2" fillId="4" borderId="11">
      <alignment horizontal="center" vertical="center" wrapText="1"/>
      <protection locked="0"/>
    </xf>
    <xf numFmtId="0" fontId="15" fillId="4" borderId="12" applyNumberFormat="0" applyAlignment="0">
      <alignment horizontal="right" vertical="center" wrapText="1"/>
      <protection locked="0"/>
    </xf>
    <xf numFmtId="0" fontId="20" fillId="2" borderId="7">
      <alignment horizontal="center" vertical="center"/>
    </xf>
    <xf numFmtId="0" fontId="25" fillId="2" borderId="0">
      <alignment horizontal="center" vertical="center"/>
    </xf>
    <xf numFmtId="0" fontId="3" fillId="2" borderId="0">
      <alignment horizontal="center" vertical="center"/>
    </xf>
    <xf numFmtId="0" fontId="24" fillId="0" borderId="0">
      <alignment horizontal="left" vertical="center" wrapText="1" indent="5"/>
    </xf>
    <xf numFmtId="181" fontId="14" fillId="4" borderId="13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18" fillId="3" borderId="3">
      <alignment vertical="center"/>
    </xf>
    <xf numFmtId="0" fontId="15" fillId="5" borderId="4">
      <alignment horizontal="left" vertical="center"/>
    </xf>
    <xf numFmtId="0" fontId="15" fillId="5" borderId="14">
      <alignment horizontal="left" vertical="center"/>
    </xf>
    <xf numFmtId="0" fontId="15" fillId="5" borderId="6">
      <alignment horizontal="left" vertical="center"/>
    </xf>
    <xf numFmtId="0" fontId="16" fillId="0" borderId="15">
      <alignment horizontal="center" vertical="center" wrapText="1"/>
    </xf>
    <xf numFmtId="0" fontId="2" fillId="0" borderId="15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8" borderId="1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2" borderId="0" xfId="15">
      <alignment vertical="center"/>
    </xf>
    <xf numFmtId="0" fontId="6" fillId="0" borderId="0" xfId="33">
      <alignment vertical="center"/>
    </xf>
    <xf numFmtId="0" fontId="8" fillId="0" borderId="0" xfId="1" applyFont="1" applyAlignment="1">
      <alignment vertical="center"/>
    </xf>
    <xf numFmtId="0" fontId="9" fillId="0" borderId="0" xfId="0" applyFont="1">
      <alignment vertical="center"/>
    </xf>
    <xf numFmtId="0" fontId="11" fillId="2" borderId="0" xfId="15" applyFont="1">
      <alignment vertical="center"/>
    </xf>
    <xf numFmtId="182" fontId="12" fillId="7" borderId="0" xfId="3" applyNumberFormat="1" applyFont="1" applyAlignment="1" applyProtection="1">
      <alignment horizontal="left" vertical="center"/>
    </xf>
    <xf numFmtId="0" fontId="12" fillId="7" borderId="0" xfId="3" applyFont="1" applyAlignment="1" applyProtection="1">
      <alignment horizontal="left" vertical="center" indent="10"/>
      <protection locked="0"/>
    </xf>
    <xf numFmtId="0" fontId="12" fillId="7" borderId="0" xfId="3" applyFont="1" applyAlignment="1" applyProtection="1">
      <alignment horizontal="left" vertical="center" indent="6"/>
      <protection locked="0"/>
    </xf>
    <xf numFmtId="181" fontId="9" fillId="0" borderId="0" xfId="10" applyFont="1">
      <alignment horizontal="left" indent="1"/>
    </xf>
    <xf numFmtId="0" fontId="9" fillId="0" borderId="0" xfId="0" applyFont="1" applyFill="1" applyBorder="1" applyProtection="1">
      <alignment vertical="center"/>
    </xf>
    <xf numFmtId="0" fontId="13" fillId="3" borderId="2" xfId="26" applyFont="1">
      <alignment horizontal="left" indent="1"/>
    </xf>
    <xf numFmtId="0" fontId="15" fillId="5" borderId="14" xfId="29" applyFont="1">
      <alignment horizontal="left" vertical="center"/>
    </xf>
    <xf numFmtId="0" fontId="9" fillId="0" borderId="0" xfId="0" applyFont="1" applyAlignment="1">
      <alignment vertical="center"/>
    </xf>
    <xf numFmtId="0" fontId="15" fillId="5" borderId="4" xfId="28" applyFont="1">
      <alignment horizontal="left" vertical="center"/>
    </xf>
    <xf numFmtId="0" fontId="16" fillId="4" borderId="11" xfId="19" applyFont="1">
      <alignment horizontal="center" vertical="center" wrapText="1"/>
      <protection locked="0"/>
    </xf>
    <xf numFmtId="0" fontId="16" fillId="0" borderId="15" xfId="32" applyFont="1">
      <alignment vertical="center"/>
    </xf>
    <xf numFmtId="14" fontId="18" fillId="3" borderId="3" xfId="0" applyNumberFormat="1" applyFont="1" applyFill="1" applyBorder="1">
      <alignment vertical="center"/>
    </xf>
    <xf numFmtId="0" fontId="9" fillId="3" borderId="3" xfId="0" applyFont="1" applyFill="1" applyBorder="1">
      <alignment vertical="center"/>
    </xf>
    <xf numFmtId="0" fontId="9" fillId="3" borderId="5" xfId="0" applyFont="1" applyFill="1" applyBorder="1">
      <alignment vertical="center"/>
    </xf>
    <xf numFmtId="0" fontId="15" fillId="5" borderId="6" xfId="30" applyFont="1">
      <alignment horizontal="left" vertical="center"/>
    </xf>
    <xf numFmtId="0" fontId="21" fillId="0" borderId="0" xfId="17" applyFont="1">
      <alignment horizontal="left" indent="3"/>
    </xf>
    <xf numFmtId="181" fontId="15" fillId="5" borderId="1" xfId="16" applyFont="1">
      <alignment horizontal="left" vertical="center"/>
    </xf>
    <xf numFmtId="0" fontId="9" fillId="0" borderId="0" xfId="0" applyFont="1" applyAlignment="1">
      <alignment horizontal="left" vertical="center" indent="2"/>
    </xf>
    <xf numFmtId="0" fontId="22" fillId="0" borderId="0" xfId="33" applyFont="1">
      <alignment vertical="center"/>
    </xf>
    <xf numFmtId="0" fontId="20" fillId="7" borderId="8" xfId="4" applyFont="1" applyBorder="1" applyAlignment="1">
      <alignment horizontal="left" vertical="center" indent="1"/>
    </xf>
    <xf numFmtId="0" fontId="20" fillId="7" borderId="9" xfId="4" applyFont="1" applyBorder="1" applyAlignment="1">
      <alignment horizontal="left" vertical="center" indent="1"/>
    </xf>
    <xf numFmtId="181" fontId="14" fillId="5" borderId="13" xfId="25" applyNumberFormat="1" applyFont="1" applyFill="1" applyAlignment="1">
      <alignment horizontal="left" indent="1"/>
      <protection locked="0"/>
    </xf>
    <xf numFmtId="0" fontId="8" fillId="0" borderId="0" xfId="1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left"/>
    </xf>
    <xf numFmtId="0" fontId="24" fillId="0" borderId="0" xfId="24" applyFont="1">
      <alignment horizontal="left" vertical="center" wrapText="1" indent="5"/>
    </xf>
    <xf numFmtId="0" fontId="9" fillId="0" borderId="0" xfId="0" applyFont="1" applyFill="1" applyBorder="1" applyAlignment="1">
      <alignment horizontal="left" wrapText="1"/>
    </xf>
    <xf numFmtId="182" fontId="9" fillId="0" borderId="0" xfId="13" applyFont="1">
      <alignment horizontal="left" vertical="center" indent="1"/>
    </xf>
    <xf numFmtId="0" fontId="9" fillId="0" borderId="0" xfId="14" applyFont="1">
      <alignment horizontal="left" vertical="center" indent="1"/>
    </xf>
    <xf numFmtId="0" fontId="9" fillId="0" borderId="0" xfId="0" applyFont="1" applyFill="1" applyBorder="1">
      <alignment vertical="center"/>
    </xf>
    <xf numFmtId="181" fontId="9" fillId="5" borderId="1" xfId="16" applyNumberFormat="1" applyFont="1">
      <alignment horizontal="left" vertical="center"/>
    </xf>
    <xf numFmtId="181" fontId="9" fillId="0" borderId="0" xfId="10" applyFont="1" applyFill="1">
      <alignment horizontal="left" indent="1"/>
    </xf>
    <xf numFmtId="180" fontId="9" fillId="5" borderId="1" xfId="16" applyNumberFormat="1" applyFont="1">
      <alignment horizontal="left" vertical="center"/>
    </xf>
    <xf numFmtId="0" fontId="15" fillId="5" borderId="1" xfId="16" applyNumberFormat="1" applyFont="1">
      <alignment horizontal="left" vertical="center"/>
    </xf>
    <xf numFmtId="181" fontId="9" fillId="5" borderId="0" xfId="10" applyNumberFormat="1" applyFont="1" applyFill="1">
      <alignment horizontal="left" indent="1"/>
    </xf>
    <xf numFmtId="181" fontId="9" fillId="4" borderId="12" xfId="20" applyNumberFormat="1" applyFont="1" applyAlignment="1">
      <alignment horizontal="left" indent="1"/>
      <protection locked="0"/>
    </xf>
    <xf numFmtId="181" fontId="9" fillId="0" borderId="0" xfId="10">
      <alignment horizontal="left" indent="1"/>
    </xf>
    <xf numFmtId="0" fontId="17" fillId="3" borderId="3" xfId="0" applyFont="1" applyFill="1" applyBorder="1" applyAlignment="1">
      <alignment horizontal="left" vertical="center" indent="1"/>
    </xf>
    <xf numFmtId="0" fontId="16" fillId="0" borderId="15" xfId="31" applyFont="1">
      <alignment horizontal="center" vertical="center" wrapText="1"/>
    </xf>
    <xf numFmtId="0" fontId="21" fillId="6" borderId="10" xfId="18" applyFont="1">
      <alignment horizontal="left" vertical="center" indent="1"/>
    </xf>
    <xf numFmtId="0" fontId="10" fillId="0" borderId="0" xfId="12" applyNumberFormat="1" applyFont="1">
      <alignment horizontal="center" vertical="center"/>
    </xf>
    <xf numFmtId="0" fontId="20" fillId="7" borderId="0" xfId="4" applyFont="1" applyAlignment="1" applyProtection="1">
      <alignment horizontal="left" vertical="center" indent="5"/>
      <protection locked="0"/>
    </xf>
    <xf numFmtId="0" fontId="19" fillId="0" borderId="0" xfId="11" applyFont="1">
      <alignment horizontal="center" vertical="top"/>
    </xf>
    <xf numFmtId="0" fontId="20" fillId="2" borderId="7" xfId="21" applyFont="1">
      <alignment horizontal="center" vertical="center"/>
    </xf>
    <xf numFmtId="0" fontId="25" fillId="2" borderId="0" xfId="22" applyFont="1">
      <alignment horizontal="center" vertical="center"/>
    </xf>
    <xf numFmtId="0" fontId="10" fillId="2" borderId="0" xfId="23" applyFont="1">
      <alignment horizontal="center" vertical="center"/>
    </xf>
  </cellXfs>
  <cellStyles count="43">
    <cellStyle name="20% - アクセント 1" xfId="42" builtinId="30" customBuiltin="1"/>
    <cellStyle name="Bottom_Border" xfId="20"/>
    <cellStyle name="Bottom_checkbox_border" xfId="32"/>
    <cellStyle name="CheckBox" xfId="19"/>
    <cellStyle name="Event_Date" xfId="23"/>
    <cellStyle name="Event_Day" xfId="22"/>
    <cellStyle name="Event_Full_Date" xfId="21"/>
    <cellStyle name="Event_Header" xfId="24"/>
    <cellStyle name="Table_Date" xfId="13"/>
    <cellStyle name="Table_Details" xfId="14"/>
    <cellStyle name="Top_border" xfId="25"/>
    <cellStyle name="Week_Bottom_Corner" xfId="30"/>
    <cellStyle name="Week_Details" xfId="28"/>
    <cellStyle name="Week_Right_Corner" xfId="29"/>
    <cellStyle name="インデント" xfId="17"/>
    <cellStyle name="スタイル 1" xfId="27"/>
    <cellStyle name="タイトル" xfId="1" builtinId="15" customBuiltin="1"/>
    <cellStyle name="チェック セル" xfId="38" builtinId="23" customBuiltin="1"/>
    <cellStyle name="パーセント" xfId="9" builtinId="5" customBuiltin="1"/>
    <cellStyle name="ハイパーリンク" xfId="33" builtinId="8" customBuiltin="1"/>
    <cellStyle name="ハイパーリンク 2" xfId="34"/>
    <cellStyle name="フィル" xfId="15"/>
    <cellStyle name="メモ" xfId="31" builtinId="10" customBuiltin="1"/>
    <cellStyle name="リンク セル" xfId="37" builtinId="24" customBuiltin="1"/>
    <cellStyle name="強調表示" xfId="18"/>
    <cellStyle name="罫線" xfId="16"/>
    <cellStyle name="警告文" xfId="39" builtinId="11" customBuiltin="1"/>
    <cellStyle name="桁区切り" xfId="6" builtinId="6" customBuiltin="1"/>
    <cellStyle name="桁区切り [0.00]" xfId="5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36" builtinId="19" customBuiltin="1"/>
    <cellStyle name="時刻" xfId="10"/>
    <cellStyle name="集計" xfId="41" builtinId="25" customBuiltin="1"/>
    <cellStyle name="説明文" xfId="40" builtinId="53" customBuiltin="1"/>
    <cellStyle name="通貨" xfId="8" builtinId="7" customBuiltin="1"/>
    <cellStyle name="通貨 [0.00]" xfId="7" builtinId="4" customBuiltin="1"/>
    <cellStyle name="日" xfId="11"/>
    <cellStyle name="日付" xfId="12"/>
    <cellStyle name="標準" xfId="0" builtinId="0" customBuiltin="1"/>
    <cellStyle name="表示済みのハイパーリンク" xfId="35" builtinId="9" customBuiltin="1"/>
    <cellStyle name="曜日" xfId="26"/>
  </cellStyles>
  <dxfs count="26">
    <dxf>
      <font>
        <strike val="0"/>
        <outline val="0"/>
        <shadow val="0"/>
        <vertAlign val="baseline"/>
        <name val="Meiryo UI"/>
        <family val="3"/>
        <charset val="128"/>
        <scheme val="none"/>
      </font>
      <numFmt numFmtId="181" formatCode="h:mm;@"/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毎日の予定" pivot="0" count="4">
      <tableStyleElement type="wholeTable" dxfId="25"/>
      <tableStyleElement type="headerRow" dxfId="24"/>
      <tableStyleElement type="firstRowStripe" dxfId="23"/>
      <tableStyleElement type="secondRowStripe" dxfId="22"/>
    </tableStyle>
    <tableStyle name="時間間隔" pivot="0" count="4">
      <tableStyleElement type="wholeTable" dxfId="21"/>
      <tableStyleElement type="headerRow" dxfId="20"/>
      <tableStyleElement type="firstRowStripe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6178;&#38291;&#38291;&#38548;!A1"/><Relationship Id="rId1" Type="http://schemas.openxmlformats.org/officeDocument/2006/relationships/hyperlink" Target="#'&#12452;&#12505;&#12531;&#12488; &#12473;&#12465;&#12472;&#12517;&#12540;&#12523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6178;&#38291;&#38291;&#38548;!A1"/><Relationship Id="rId1" Type="http://schemas.openxmlformats.org/officeDocument/2006/relationships/hyperlink" Target="#&#27598;&#26085;&#12398;&#20104;&#23450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7598;&#26085;&#12398;&#20104;&#23450;!A1"/><Relationship Id="rId1" Type="http://schemas.openxmlformats.org/officeDocument/2006/relationships/hyperlink" Target="#'&#12452;&#12505;&#12531;&#12488; &#12473;&#12465;&#12472;&#12517;&#12540;&#12523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11</xdr:row>
      <xdr:rowOff>17318</xdr:rowOff>
    </xdr:to>
    <xdr:grpSp>
      <xdr:nvGrpSpPr>
        <xdr:cNvPr id="107" name="予定の表示アイコン" descr="カレンダー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320563"/>
          <a:ext cx="294084" cy="268505"/>
          <a:chOff x="61" y="204"/>
          <a:chExt cx="31" cy="120"/>
        </a:xfrm>
      </xdr:grpSpPr>
      <xdr:sp macro="" textlink="">
        <xdr:nvSpPr>
          <xdr:cNvPr id="108" name="長方形 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長方形 10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フリーフォーム(F) 11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22</xdr:row>
      <xdr:rowOff>8404</xdr:rowOff>
    </xdr:from>
    <xdr:to>
      <xdr:col>2</xdr:col>
      <xdr:colOff>241038</xdr:colOff>
      <xdr:row>23</xdr:row>
      <xdr:rowOff>8404</xdr:rowOff>
    </xdr:to>
    <xdr:grpSp>
      <xdr:nvGrpSpPr>
        <xdr:cNvPr id="111" name="イベントの追加" descr="新しいイベントを追加するときに選択します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183888" y="4675654"/>
          <a:ext cx="1676400" cy="190500"/>
          <a:chOff x="298188" y="4809004"/>
          <a:chExt cx="1381125" cy="190500"/>
        </a:xfrm>
      </xdr:grpSpPr>
      <xdr:sp macro="" textlink="">
        <xdr:nvSpPr>
          <xdr:cNvPr id="112" name="角丸四角形 111">
            <a:hlinkClick xmlns:r="http://schemas.openxmlformats.org/officeDocument/2006/relationships" r:id="rId1" tooltip="新しいイベントを追加するときに選択します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ja" sz="900" b="1" baseline="0">
                <a:solidFill>
                  <a:schemeClr val="tx2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イベント</a:t>
            </a:r>
            <a:endParaRPr lang="en-US" sz="1000" b="1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grpSp>
        <xdr:nvGrpSpPr>
          <xdr:cNvPr id="113" name="イベントの追加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長方形 15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フリーフォーム(F) 16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179579</xdr:colOff>
      <xdr:row>20</xdr:row>
      <xdr:rowOff>7845</xdr:rowOff>
    </xdr:from>
    <xdr:to>
      <xdr:col>2</xdr:col>
      <xdr:colOff>244937</xdr:colOff>
      <xdr:row>21</xdr:row>
      <xdr:rowOff>7845</xdr:rowOff>
    </xdr:to>
    <xdr:grpSp>
      <xdr:nvGrpSpPr>
        <xdr:cNvPr id="117" name="時間の編集" descr="スケジュールの時間間隔を編集するときに選択します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79579" y="4294095"/>
          <a:ext cx="1684608" cy="190500"/>
          <a:chOff x="303404" y="4513170"/>
          <a:chExt cx="1379808" cy="190500"/>
        </a:xfrm>
      </xdr:grpSpPr>
      <xdr:sp macro="" textlink="">
        <xdr:nvSpPr>
          <xdr:cNvPr id="118" name="角丸四角形 117">
            <a:hlinkClick xmlns:r="http://schemas.openxmlformats.org/officeDocument/2006/relationships" r:id="rId2" tooltip="時間間隔を編集するときに選択します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ja" sz="900" b="1">
                <a:solidFill>
                  <a:schemeClr val="tx2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時間の編集</a:t>
            </a:r>
            <a:endParaRPr lang="en-US" sz="1000" b="1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grpSp>
        <xdr:nvGrpSpPr>
          <xdr:cNvPr id="119" name="時間の編集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長方形 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フリーフォーム(F) 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19</xdr:row>
      <xdr:rowOff>14518</xdr:rowOff>
    </xdr:to>
    <xdr:grpSp>
      <xdr:nvGrpSpPr>
        <xdr:cNvPr id="123" name="ツールボックス アイコン" descr="ブリーフケース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3827319"/>
          <a:ext cx="295835" cy="282949"/>
          <a:chOff x="32" y="131"/>
          <a:chExt cx="31" cy="402"/>
        </a:xfrm>
      </xdr:grpSpPr>
      <xdr:sp macro="" textlink="">
        <xdr:nvSpPr>
          <xdr:cNvPr id="125" name="長方形 2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長方形 2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フリーフォーム(F) 2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96115</xdr:colOff>
      <xdr:row>1</xdr:row>
      <xdr:rowOff>19915</xdr:rowOff>
    </xdr:from>
    <xdr:to>
      <xdr:col>4</xdr:col>
      <xdr:colOff>413774</xdr:colOff>
      <xdr:row>1</xdr:row>
      <xdr:rowOff>334586</xdr:rowOff>
    </xdr:to>
    <xdr:grpSp>
      <xdr:nvGrpSpPr>
        <xdr:cNvPr id="155" name="時計アイコン" descr="時計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3391765" y="524740"/>
          <a:ext cx="317659" cy="314671"/>
          <a:chOff x="270" y="53"/>
          <a:chExt cx="29" cy="29"/>
        </a:xfrm>
      </xdr:grpSpPr>
      <xdr:sp macro="" textlink="">
        <xdr:nvSpPr>
          <xdr:cNvPr id="157" name="長方形 9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フリーフォーム(F) 10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長方形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長方形 12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長方形 13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長方形 1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フリーフォーム(F) 15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フリーフォーム(F) 1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フリーフォーム(F) 17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フリーフォーム(F)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フリーフォーム(F) 19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フリーフォーム(F) 20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フリーフォーム(F) 2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フリーフォーム(F) 22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フリーフォーム(F) 23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104559</xdr:colOff>
      <xdr:row>1</xdr:row>
      <xdr:rowOff>29440</xdr:rowOff>
    </xdr:from>
    <xdr:to>
      <xdr:col>7</xdr:col>
      <xdr:colOff>537106</xdr:colOff>
      <xdr:row>1</xdr:row>
      <xdr:rowOff>322203</xdr:rowOff>
    </xdr:to>
    <xdr:grpSp>
      <xdr:nvGrpSpPr>
        <xdr:cNvPr id="172" name="カメラのアイコン" descr="カメラ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7372134" y="534265"/>
          <a:ext cx="432547" cy="292763"/>
          <a:chOff x="306" y="55"/>
          <a:chExt cx="291" cy="27"/>
        </a:xfrm>
      </xdr:grpSpPr>
      <xdr:sp macro="" textlink="">
        <xdr:nvSpPr>
          <xdr:cNvPr id="174" name="長方形 27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長方形 2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フリーフォーム(F) 2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66675</xdr:colOff>
      <xdr:row>1</xdr:row>
      <xdr:rowOff>19915</xdr:rowOff>
    </xdr:from>
    <xdr:to>
      <xdr:col>12</xdr:col>
      <xdr:colOff>235103</xdr:colOff>
      <xdr:row>1</xdr:row>
      <xdr:rowOff>301724</xdr:rowOff>
    </xdr:to>
    <xdr:grpSp>
      <xdr:nvGrpSpPr>
        <xdr:cNvPr id="177" name="メモのアイコン" descr="メモ ボックス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11953875" y="524740"/>
          <a:ext cx="368453" cy="281809"/>
          <a:chOff x="89" y="56"/>
          <a:chExt cx="781" cy="26"/>
        </a:xfrm>
      </xdr:grpSpPr>
      <xdr:sp macro="" textlink="">
        <xdr:nvSpPr>
          <xdr:cNvPr id="179" name="長方形 3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フリーフォーム(F) 34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フリーフォーム(F) 3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99793</xdr:colOff>
      <xdr:row>10</xdr:row>
      <xdr:rowOff>182654</xdr:rowOff>
    </xdr:from>
    <xdr:to>
      <xdr:col>2</xdr:col>
      <xdr:colOff>501462</xdr:colOff>
      <xdr:row>11</xdr:row>
      <xdr:rowOff>163043</xdr:rowOff>
    </xdr:to>
    <xdr:sp macro="" textlink="">
      <xdr:nvSpPr>
        <xdr:cNvPr id="2" name="ダッシュボードの編集" descr="毎日の予定を表示するためのナビゲーション ボタン">
          <a:hlinkClick xmlns:r="http://schemas.openxmlformats.org/officeDocument/2006/relationships" r:id="rId1" tooltip="毎日の予定を表示するときに選択します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5543" y="2573429"/>
          <a:ext cx="1744694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ja" sz="900" b="1" baseline="0">
              <a:solidFill>
                <a:schemeClr val="tx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毎日の</a:t>
          </a:r>
          <a:r>
            <a:rPr lang="ja" sz="900" b="1">
              <a:solidFill>
                <a:schemeClr val="tx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予定の</a:t>
          </a:r>
          <a:r>
            <a:rPr lang="ja" sz="1000" b="1" baseline="0">
              <a:solidFill>
                <a:schemeClr val="tx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表示</a:t>
          </a:r>
          <a:endParaRPr lang="en-US" sz="1000" b="1">
            <a:solidFill>
              <a:schemeClr val="tx2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107016</xdr:colOff>
      <xdr:row>9</xdr:row>
      <xdr:rowOff>21292</xdr:rowOff>
    </xdr:from>
    <xdr:to>
      <xdr:col>2</xdr:col>
      <xdr:colOff>508685</xdr:colOff>
      <xdr:row>10</xdr:row>
      <xdr:rowOff>1681</xdr:rowOff>
    </xdr:to>
    <xdr:sp macro="" textlink="">
      <xdr:nvSpPr>
        <xdr:cNvPr id="3" name="時間の編集" descr="スケジュールの時間間隔を編集するためのナビゲーション ボタン">
          <a:hlinkClick xmlns:r="http://schemas.openxmlformats.org/officeDocument/2006/relationships" r:id="rId2" tooltip="時間間隔を編集するときに選択します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92766" y="2221567"/>
          <a:ext cx="1744694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ja" sz="1000" b="1">
              <a:solidFill>
                <a:schemeClr val="tx2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時間の編集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日付アイコン" descr="カレンダー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3209925" y="590550"/>
          <a:ext cx="190500" cy="180975"/>
          <a:chOff x="223" y="69"/>
          <a:chExt cx="20" cy="19"/>
        </a:xfrm>
      </xdr:grpSpPr>
      <xdr:sp macro="" textlink="">
        <xdr:nvSpPr>
          <xdr:cNvPr id="2052" name="長方形 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フリーフォーム(F) 5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時刻アイコン" descr="時計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5257800" y="590550"/>
          <a:ext cx="180975" cy="180975"/>
          <a:chOff x="390" y="69"/>
          <a:chExt cx="19" cy="19"/>
        </a:xfrm>
      </xdr:grpSpPr>
      <xdr:sp macro="" textlink="">
        <xdr:nvSpPr>
          <xdr:cNvPr id="2057" name="長方形 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フリーフォーム(F)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内容アイコン" descr="内容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6981825" y="600075"/>
          <a:ext cx="200025" cy="161925"/>
          <a:chOff x="530" y="70"/>
          <a:chExt cx="21" cy="17"/>
        </a:xfrm>
      </xdr:grpSpPr>
      <xdr:sp macro="" textlink="">
        <xdr:nvSpPr>
          <xdr:cNvPr id="2062" name="長方形 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フリーフォーム(F)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時刻アイコン" descr="時計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3381375" y="591671"/>
          <a:ext cx="180975" cy="170329"/>
          <a:chOff x="30" y="8"/>
          <a:chExt cx="19" cy="94"/>
        </a:xfrm>
      </xdr:grpSpPr>
      <xdr:sp macro="" textlink="">
        <xdr:nvSpPr>
          <xdr:cNvPr id="3074" name="オートシェイプ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長方形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フリーフォーム(F)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時計アイコン" descr="時計">
          <a:extLst>
            <a:ext uri="{FF2B5EF4-FFF2-40B4-BE49-F238E27FC236}">
              <a16:creationId xmlns:a16="http://schemas.microsoft.com/office/drawing/2014/main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長方形 9">
            <a:extLst>
              <a:ext uri="{FF2B5EF4-FFF2-40B4-BE49-F238E27FC236}">
                <a16:creationId xmlns:a16="http://schemas.microsoft.com/office/drawing/2014/main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フリーフォーム(F) 10">
            <a:extLst>
              <a:ext uri="{FF2B5EF4-FFF2-40B4-BE49-F238E27FC236}">
                <a16:creationId xmlns:a16="http://schemas.microsoft.com/office/drawing/2014/main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長方形 11">
            <a:extLst>
              <a:ext uri="{FF2B5EF4-FFF2-40B4-BE49-F238E27FC236}">
                <a16:creationId xmlns:a16="http://schemas.microsoft.com/office/drawing/2014/main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4" name="長方形 12">
            <a:extLst>
              <a:ext uri="{FF2B5EF4-FFF2-40B4-BE49-F238E27FC236}">
                <a16:creationId xmlns:a16="http://schemas.microsoft.com/office/drawing/2014/main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" name="長方形 13">
            <a:extLst>
              <a:ext uri="{FF2B5EF4-FFF2-40B4-BE49-F238E27FC236}">
                <a16:creationId xmlns:a16="http://schemas.microsoft.com/office/drawing/2014/main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" name="長方形 14">
            <a:extLst>
              <a:ext uri="{FF2B5EF4-FFF2-40B4-BE49-F238E27FC236}">
                <a16:creationId xmlns:a16="http://schemas.microsoft.com/office/drawing/2014/main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" name="フリーフォーム(F) 15">
            <a:extLst>
              <a:ext uri="{FF2B5EF4-FFF2-40B4-BE49-F238E27FC236}">
                <a16:creationId xmlns:a16="http://schemas.microsoft.com/office/drawing/2014/main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フリーフォーム(F) 16">
            <a:extLst>
              <a:ext uri="{FF2B5EF4-FFF2-40B4-BE49-F238E27FC236}">
                <a16:creationId xmlns:a16="http://schemas.microsoft.com/office/drawing/2014/main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フリーフォーム(F) 17">
            <a:extLst>
              <a:ext uri="{FF2B5EF4-FFF2-40B4-BE49-F238E27FC236}">
                <a16:creationId xmlns:a16="http://schemas.microsoft.com/office/drawing/2014/main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フリーフォーム(F) 18">
            <a:extLst>
              <a:ext uri="{FF2B5EF4-FFF2-40B4-BE49-F238E27FC236}">
                <a16:creationId xmlns:a16="http://schemas.microsoft.com/office/drawing/2014/main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フリーフォーム(F) 19">
            <a:extLst>
              <a:ext uri="{FF2B5EF4-FFF2-40B4-BE49-F238E27FC236}">
                <a16:creationId xmlns:a16="http://schemas.microsoft.com/office/drawing/2014/main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フリーフォーム(F) 20">
            <a:extLst>
              <a:ext uri="{FF2B5EF4-FFF2-40B4-BE49-F238E27FC236}">
                <a16:creationId xmlns:a16="http://schemas.microsoft.com/office/drawing/2014/main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フリーフォーム(F) 21">
            <a:extLst>
              <a:ext uri="{FF2B5EF4-FFF2-40B4-BE49-F238E27FC236}">
                <a16:creationId xmlns:a16="http://schemas.microsoft.com/office/drawing/2014/main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フリーフォーム(F) 22">
            <a:extLst>
              <a:ext uri="{FF2B5EF4-FFF2-40B4-BE49-F238E27FC236}">
                <a16:creationId xmlns:a16="http://schemas.microsoft.com/office/drawing/2014/main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フリーフォーム(F) 23">
            <a:extLst>
              <a:ext uri="{FF2B5EF4-FFF2-40B4-BE49-F238E27FC236}">
                <a16:creationId xmlns:a16="http://schemas.microsoft.com/office/drawing/2014/main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13</xdr:row>
      <xdr:rowOff>8404</xdr:rowOff>
    </xdr:from>
    <xdr:to>
      <xdr:col>2</xdr:col>
      <xdr:colOff>241038</xdr:colOff>
      <xdr:row>13</xdr:row>
      <xdr:rowOff>198904</xdr:rowOff>
    </xdr:to>
    <xdr:grpSp>
      <xdr:nvGrpSpPr>
        <xdr:cNvPr id="26" name="イベントの追加" descr="新しいイベントを追加するときに選択します">
          <a:extLst>
            <a:ext uri="{FF2B5EF4-FFF2-40B4-BE49-F238E27FC236}">
              <a16:creationId xmlns:a16="http://schemas.microsoft.com/office/drawing/2014/main" id="{D60FB342-9F21-4B01-81DF-89FE49385CB3}"/>
            </a:ext>
          </a:extLst>
        </xdr:cNvPr>
        <xdr:cNvGrpSpPr/>
      </xdr:nvGrpSpPr>
      <xdr:grpSpPr>
        <a:xfrm>
          <a:off x="183888" y="3485029"/>
          <a:ext cx="1676400" cy="190500"/>
          <a:chOff x="298188" y="4809004"/>
          <a:chExt cx="1381125" cy="190500"/>
        </a:xfrm>
      </xdr:grpSpPr>
      <xdr:sp macro="" textlink="">
        <xdr:nvSpPr>
          <xdr:cNvPr id="27" name="角丸四角形 111">
            <a:hlinkClick xmlns:r="http://schemas.openxmlformats.org/officeDocument/2006/relationships" r:id="rId1" tooltip="新しいイベントを追加するときに選択します"/>
            <a:extLst>
              <a:ext uri="{FF2B5EF4-FFF2-40B4-BE49-F238E27FC236}">
                <a16:creationId xmlns:a16="http://schemas.microsoft.com/office/drawing/2014/main" id="{C25870B0-A3F0-4E92-A003-D30B7F5F8C4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ja" sz="900" b="1" baseline="0">
                <a:solidFill>
                  <a:schemeClr val="tx2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イベント</a:t>
            </a:r>
            <a:endParaRPr lang="en-US" sz="1000" b="1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grpSp>
        <xdr:nvGrpSpPr>
          <xdr:cNvPr id="28" name="イベントの追加">
            <a:extLst>
              <a:ext uri="{FF2B5EF4-FFF2-40B4-BE49-F238E27FC236}">
                <a16:creationId xmlns:a16="http://schemas.microsoft.com/office/drawing/2014/main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長方形 15">
              <a:extLst>
                <a:ext uri="{FF2B5EF4-FFF2-40B4-BE49-F238E27FC236}">
                  <a16:creationId xmlns:a16="http://schemas.microsoft.com/office/drawing/2014/main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" name="フリーフォーム(F) 16">
              <a:extLst>
                <a:ext uri="{FF2B5EF4-FFF2-40B4-BE49-F238E27FC236}">
                  <a16:creationId xmlns:a16="http://schemas.microsoft.com/office/drawing/2014/main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236729</xdr:colOff>
      <xdr:row>11</xdr:row>
      <xdr:rowOff>36420</xdr:rowOff>
    </xdr:from>
    <xdr:to>
      <xdr:col>2</xdr:col>
      <xdr:colOff>244937</xdr:colOff>
      <xdr:row>11</xdr:row>
      <xdr:rowOff>226920</xdr:rowOff>
    </xdr:to>
    <xdr:grpSp>
      <xdr:nvGrpSpPr>
        <xdr:cNvPr id="31" name="時間の編集" descr="スケジュールの時間間隔を編集するときに選択します">
          <a:hlinkClick xmlns:r="http://schemas.openxmlformats.org/officeDocument/2006/relationships" r:id="rId2" tooltip="スケジュールを表示するときに選択します"/>
          <a:extLst>
            <a:ext uri="{FF2B5EF4-FFF2-40B4-BE49-F238E27FC236}">
              <a16:creationId xmlns:a16="http://schemas.microsoft.com/office/drawing/2014/main" id="{731A1DCC-B4A9-4F4D-898C-AC144E9767A0}"/>
            </a:ext>
          </a:extLst>
        </xdr:cNvPr>
        <xdr:cNvGrpSpPr/>
      </xdr:nvGrpSpPr>
      <xdr:grpSpPr>
        <a:xfrm>
          <a:off x="179579" y="3036795"/>
          <a:ext cx="1684608" cy="190500"/>
          <a:chOff x="303404" y="4513170"/>
          <a:chExt cx="1379808" cy="190500"/>
        </a:xfrm>
      </xdr:grpSpPr>
      <xdr:sp macro="" textlink="">
        <xdr:nvSpPr>
          <xdr:cNvPr id="32" name="角丸四角形 117">
            <a:hlinkClick xmlns:r="http://schemas.openxmlformats.org/officeDocument/2006/relationships" r:id="rId2" tooltip="スケジュールを表示するときに選択します"/>
            <a:extLst>
              <a:ext uri="{FF2B5EF4-FFF2-40B4-BE49-F238E27FC236}">
                <a16:creationId xmlns:a16="http://schemas.microsoft.com/office/drawing/2014/main" id="{C80209F6-D4B5-47BD-8B63-14019DEE5FA4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ja" sz="900" b="1" baseline="0">
                <a:solidFill>
                  <a:schemeClr val="tx2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毎日の予定</a:t>
            </a:r>
            <a:endParaRPr lang="en-US" sz="1000" b="1">
              <a:solidFill>
                <a:schemeClr val="tx2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grpSp>
        <xdr:nvGrpSpPr>
          <xdr:cNvPr id="33" name="時間の編集">
            <a:extLst>
              <a:ext uri="{FF2B5EF4-FFF2-40B4-BE49-F238E27FC236}">
                <a16:creationId xmlns:a16="http://schemas.microsoft.com/office/drawing/2014/main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34" name="長方形 20">
              <a:extLst>
                <a:ext uri="{FF2B5EF4-FFF2-40B4-BE49-F238E27FC236}">
                  <a16:creationId xmlns:a16="http://schemas.microsoft.com/office/drawing/2014/main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フリーフォーム(F) 21">
              <a:extLst>
                <a:ext uri="{FF2B5EF4-FFF2-40B4-BE49-F238E27FC236}">
                  <a16:creationId xmlns:a16="http://schemas.microsoft.com/office/drawing/2014/main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ツールボックス アイコン" descr="ブリーフケース">
          <a:extLst>
            <a:ext uri="{FF2B5EF4-FFF2-40B4-BE49-F238E27FC236}">
              <a16:creationId xmlns:a16="http://schemas.microsoft.com/office/drawing/2014/main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長方形 25">
            <a:extLst>
              <a:ext uri="{FF2B5EF4-FFF2-40B4-BE49-F238E27FC236}">
                <a16:creationId xmlns:a16="http://schemas.microsoft.com/office/drawing/2014/main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長方形 26">
            <a:extLst>
              <a:ext uri="{FF2B5EF4-FFF2-40B4-BE49-F238E27FC236}">
                <a16:creationId xmlns:a16="http://schemas.microsoft.com/office/drawing/2014/main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9" name="フリーフォーム(F) 27">
            <a:extLst>
              <a:ext uri="{FF2B5EF4-FFF2-40B4-BE49-F238E27FC236}">
                <a16:creationId xmlns:a16="http://schemas.microsoft.com/office/drawing/2014/main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毎日の予定" displayName="毎日の予定" ref="E3:F75" headerRowCount="0" totalsRowShown="0" headerRowDxfId="14" dataDxfId="13">
  <tableColumns count="2">
    <tableColumn id="1" name="Time" headerRowDxfId="12" dataCellStyle="時刻">
      <calculatedColumnFormula>時間間隔!E3</calculatedColumnFormula>
    </tableColumn>
    <tableColumn id="2" name="Description" headerRowDxfId="11" dataDxfId="10">
      <calculatedColumnFormula>IFERROR(INDEX(イベント_スケジュール[],MATCH(DATEVALUE(DateVal)&amp;毎日の予定[[#This Row],[Time]],LookUpDateAndTime,0),3),"")</calculatedColumnFormula>
    </tableColumn>
  </tableColumns>
  <tableStyleInfo name="毎日の予定" showFirstColumn="0" showLastColumn="0" showRowStripes="1" showColumnStripes="0"/>
  <extLst>
    <ext xmlns:x14="http://schemas.microsoft.com/office/spreadsheetml/2009/9/main" uri="{504A1905-F514-4f6f-8877-14C23A59335A}">
      <x14:table altTextSummary="イベント スケジュール シートに記入した特定の時間間隔のイベントを含む毎日の予定"/>
    </ext>
  </extLst>
</table>
</file>

<file path=xl/tables/table2.xml><?xml version="1.0" encoding="utf-8"?>
<table xmlns="http://schemas.openxmlformats.org/spreadsheetml/2006/main" id="3" name="イベント_スケジュール" displayName="イベント_スケジュール" ref="E2:H15" totalsRowShown="0" headerRowDxfId="9" dataDxfId="8">
  <autoFilter ref="E2:H15"/>
  <tableColumns count="4">
    <tableColumn id="1" name="日付" dataDxfId="7" dataCellStyle="Table_Date"/>
    <tableColumn id="2" name="時刻" dataCellStyle="時刻"/>
    <tableColumn id="3" name="内容" dataDxfId="6" dataCellStyle="Table_Details"/>
    <tableColumn id="4" name="一意の値 (計算)" dataDxfId="5">
      <calculatedColumnFormula>イベント_スケジュール[[#This Row],[日付]]&amp;"|"&amp;COUNTIF($E$3:E3,E3)</calculatedColumnFormula>
    </tableColumn>
  </tableColumns>
  <tableStyleInfo name="時間間隔" showFirstColumn="0" showLastColumn="0" showRowStripes="1" showColumnStripes="0"/>
  <extLst>
    <ext xmlns:x14="http://schemas.microsoft.com/office/spreadsheetml/2009/9/main" uri="{504A1905-F514-4f6f-8877-14C23A59335A}">
      <x14:table altTextSummary="このテーブルには、イベントの日付、時刻、内容が表示されます"/>
    </ext>
  </extLst>
</table>
</file>

<file path=xl/tables/table3.xml><?xml version="1.0" encoding="utf-8"?>
<table xmlns="http://schemas.openxmlformats.org/spreadsheetml/2006/main" id="1" name="時刻" displayName="時刻" ref="E2:E75" totalsRowShown="0" headerRowDxfId="2" dataDxfId="1" headerRowCellStyle="Event_Header" dataCellStyle="時刻">
  <autoFilter ref="E2:E75"/>
  <tableColumns count="1">
    <tableColumn id="1" name="時刻" dataDxfId="0" dataCellStyle="時刻">
      <calculatedColumnFormula>IFERROR(IF($E2+増分&gt;EndTime,"",$E2+増分),"")</calculatedColumnFormula>
    </tableColumn>
  </tableColumns>
  <tableStyleInfo name="時間間隔" showFirstColumn="0" showLastColumn="0" showRowStripes="1" showColumnStripes="0"/>
  <extLst>
    <ext xmlns:x14="http://schemas.microsoft.com/office/spreadsheetml/2009/9/main" uri="{504A1905-F514-4f6f-8877-14C23A59335A}">
      <x14:table altTextSummary="毎日の予定シートに表示される時間間隔のリスト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75"/>
  <sheetViews>
    <sheetView showGridLines="0" tabSelected="1" zoomScaleNormal="100" workbookViewId="0"/>
  </sheetViews>
  <sheetFormatPr defaultRowHeight="15.75" x14ac:dyDescent="0.25"/>
  <cols>
    <col min="1" max="1" width="2.109375" style="4" customWidth="1"/>
    <col min="2" max="3" width="16.77734375" style="4" customWidth="1"/>
    <col min="4" max="4" width="2.77734375" style="4" customWidth="1"/>
    <col min="5" max="5" width="12.44140625" style="4" customWidth="1"/>
    <col min="6" max="6" width="31.109375" style="4" customWidth="1"/>
    <col min="7" max="7" width="2.77734375" style="4" customWidth="1"/>
    <col min="8" max="8" width="17.77734375" style="4" customWidth="1"/>
    <col min="9" max="9" width="12.88671875" style="4" customWidth="1"/>
    <col min="10" max="10" width="20.44140625" style="4" customWidth="1"/>
    <col min="11" max="11" width="2.77734375" style="4" customWidth="1"/>
    <col min="12" max="12" width="2.33203125" style="4" customWidth="1"/>
    <col min="13" max="13" width="38.77734375" style="4" customWidth="1"/>
    <col min="14" max="14" width="2.77734375" style="4" customWidth="1"/>
    <col min="15" max="16384" width="8.88671875" style="4"/>
  </cols>
  <sheetData>
    <row r="1" spans="2:13" ht="39.950000000000003" customHeight="1" x14ac:dyDescent="0.25">
      <c r="B1" s="3" t="s">
        <v>0</v>
      </c>
    </row>
    <row r="2" spans="2:13" ht="27.95" customHeight="1" x14ac:dyDescent="0.25">
      <c r="B2" s="46">
        <f ca="1">IFERROR(DAY(DateVal),"")</f>
        <v>30</v>
      </c>
      <c r="C2" s="46"/>
      <c r="E2" s="5" t="s">
        <v>9</v>
      </c>
      <c r="F2" s="6" t="str">
        <f ca="1">IFERROR(UPPER(TEXT(DATE(ReportYear,MonthNumber,ReportDay),"yyyy年m月d日")),"")</f>
        <v>2017年9月30日</v>
      </c>
      <c r="H2" s="7" t="s">
        <v>10</v>
      </c>
      <c r="I2" s="7"/>
      <c r="J2" s="7"/>
      <c r="L2" s="8" t="s">
        <v>11</v>
      </c>
      <c r="M2" s="8"/>
    </row>
    <row r="3" spans="2:13" ht="15" customHeight="1" x14ac:dyDescent="0.25">
      <c r="B3" s="46"/>
      <c r="C3" s="46"/>
      <c r="E3" s="42">
        <f>時間間隔!E3</f>
        <v>0.25</v>
      </c>
      <c r="F3" s="10" t="str">
        <f ca="1">IFERROR(INDEX(イベント_スケジュール[],MATCH(DATEVALUE(DateVal)&amp;毎日の予定[[#This Row],[Time]],LookUpDateAndTime,0),3),"")</f>
        <v>起床</v>
      </c>
      <c r="H3" s="11" t="str">
        <f ca="1">IFERROR(TEXT(DATEVALUE(DateVal)+1,"aaaa"),"")</f>
        <v>日曜日</v>
      </c>
      <c r="I3" s="27">
        <f ca="1">IFERROR(INDEX(イベント_スケジュール[],MATCH($H$6&amp;"|"&amp;ROW(A1),イベント_スケジュール[一意の値 (計算)],0),2),"")</f>
        <v>0.27083333333333331</v>
      </c>
      <c r="J3" s="12" t="str">
        <f ca="1">IFERROR(INDEX(イベント_スケジュール[],MATCH($H$6&amp;"|"&amp;ROW(A1),イベント_スケジュール[一意の値 (計算)],0),3),"")</f>
        <v>朝食</v>
      </c>
      <c r="L3" s="13"/>
      <c r="M3" s="44" t="s">
        <v>12</v>
      </c>
    </row>
    <row r="4" spans="2:13" ht="15" customHeight="1" x14ac:dyDescent="0.25">
      <c r="B4" s="46"/>
      <c r="C4" s="46"/>
      <c r="E4" s="42">
        <f>時間間隔!E4</f>
        <v>0.26041666666666669</v>
      </c>
      <c r="F4" s="10" t="str">
        <f ca="1">IFERROR(INDEX(イベント_スケジュール[],MATCH(DATEVALUE(DateVal)&amp;毎日の予定[[#This Row],[Time]],LookUpDateAndTime,0),3),"")</f>
        <v/>
      </c>
      <c r="H4" s="43" t="str">
        <f ca="1">IFERROR(TEXT(DATEVALUE(DateVal)+1,"d"),"")</f>
        <v>1</v>
      </c>
      <c r="I4" s="40">
        <f ca="1">IFERROR(INDEX(イベント_スケジュール[],MATCH($H$6&amp;"|"&amp;ROW(A2),イベント_スケジュール[一意の値 (計算)],0),2),"")</f>
        <v>0.3125</v>
      </c>
      <c r="J4" s="14" t="str">
        <f ca="1">IFERROR(INDEX(イベント_スケジュール[],MATCH($H$6&amp;"|"&amp;ROW(A2),イベント_スケジュール[一意の値 (計算)],0),3),"")</f>
        <v>出勤</v>
      </c>
      <c r="L4" s="15"/>
      <c r="M4" s="44"/>
    </row>
    <row r="5" spans="2:13" ht="15" customHeight="1" x14ac:dyDescent="0.25">
      <c r="B5" s="46"/>
      <c r="C5" s="46"/>
      <c r="E5" s="42">
        <f>時間間隔!E5</f>
        <v>0.27083333333333337</v>
      </c>
      <c r="F5" s="10" t="str">
        <f ca="1">IFERROR(INDEX(イベント_スケジュール[],MATCH(DATEVALUE(DateVal)&amp;毎日の予定[[#This Row],[Time]],LookUpDateAndTime,0),3),"")</f>
        <v>シャワー</v>
      </c>
      <c r="H5" s="43"/>
      <c r="I5" s="40" t="str">
        <f ca="1">IFERROR(INDEX(イベント_スケジュール[],MATCH($H$6&amp;"|"&amp;ROW(A3),イベント_スケジュール[一意の値 (計算)],0),2),"")</f>
        <v/>
      </c>
      <c r="J5" s="14" t="str">
        <f ca="1">IFERROR(INDEX(イベント_スケジュール[],MATCH($H$6&amp;"|"&amp;ROW(A3),イベント_スケジュール[一意の値 (計算)],0),3),"")</f>
        <v/>
      </c>
      <c r="L5" s="16"/>
      <c r="M5" s="44"/>
    </row>
    <row r="6" spans="2:13" ht="15" customHeight="1" x14ac:dyDescent="0.25">
      <c r="B6" s="46"/>
      <c r="C6" s="46"/>
      <c r="E6" s="42">
        <f>時間間隔!E6</f>
        <v>0.28125000000000006</v>
      </c>
      <c r="F6" s="10" t="str">
        <f ca="1">IFERROR(INDEX(イベント_スケジュール[],MATCH(DATEVALUE(DateVal)&amp;毎日の予定[[#This Row],[Time]],LookUpDateAndTime,0),3),"")</f>
        <v/>
      </c>
      <c r="H6" s="17">
        <f ca="1">IFERROR(DateVal+1,"")</f>
        <v>43009</v>
      </c>
      <c r="I6" s="40" t="str">
        <f ca="1">IFERROR(INDEX(イベント_スケジュール[],MATCH($H$6&amp;"|"&amp;ROW(A4),イベント_スケジュール[一意の値 (計算)],0),2),"")</f>
        <v/>
      </c>
      <c r="J6" s="14" t="str">
        <f ca="1">IFERROR(INDEX(イベント_スケジュール[],MATCH($H$6&amp;"|"&amp;ROW(A4),イベント_スケジュール[一意の値 (計算)],0),3),"")</f>
        <v/>
      </c>
      <c r="L6" s="13"/>
      <c r="M6" s="44" t="s">
        <v>13</v>
      </c>
    </row>
    <row r="7" spans="2:13" ht="15" customHeight="1" x14ac:dyDescent="0.25">
      <c r="B7" s="48" t="str">
        <f ca="1">IFERROR(TEXT(DateVal,"aaaa"),"")</f>
        <v>土曜日</v>
      </c>
      <c r="C7" s="48"/>
      <c r="E7" s="42">
        <f>時間間隔!E7</f>
        <v>0.29166666666666674</v>
      </c>
      <c r="F7" s="10" t="str">
        <f ca="1">IFERROR(INDEX(イベント_スケジュール[],MATCH(DATEVALUE(DateVal)&amp;毎日の予定[[#This Row],[Time]],LookUpDateAndTime,0),3),"")</f>
        <v/>
      </c>
      <c r="H7" s="18"/>
      <c r="I7" s="40" t="str">
        <f ca="1">IFERROR(INDEX(イベント_スケジュール[],MATCH($H$6&amp;"|"&amp;ROW(A5),イベント_スケジュール[一意の値 (計算)],0),2),"")</f>
        <v/>
      </c>
      <c r="J7" s="14" t="str">
        <f ca="1">IFERROR(INDEX(イベント_スケジュール[],MATCH($H$6&amp;"|"&amp;ROW(A5),イベント_スケジュール[一意の値 (計算)],0),3),"")</f>
        <v/>
      </c>
      <c r="L7" s="15"/>
      <c r="M7" s="44"/>
    </row>
    <row r="8" spans="2:13" ht="15" customHeight="1" x14ac:dyDescent="0.25">
      <c r="B8" s="48"/>
      <c r="C8" s="48"/>
      <c r="E8" s="42">
        <f>時間間隔!E8</f>
        <v>0.30208333333333343</v>
      </c>
      <c r="F8" s="10" t="str">
        <f ca="1">IFERROR(INDEX(イベント_スケジュール[],MATCH(DATEVALUE(DateVal)&amp;毎日の予定[[#This Row],[Time]],LookUpDateAndTime,0),3),"")</f>
        <v/>
      </c>
      <c r="H8" s="19"/>
      <c r="I8" s="40" t="str">
        <f ca="1">IFERROR(INDEX(イベント_スケジュール[],MATCH($H$6&amp;"|"&amp;ROW(A6),イベント_スケジュール[一意の値 (計算)],0),2),"")</f>
        <v/>
      </c>
      <c r="J8" s="20" t="str">
        <f ca="1">IFERROR(INDEX(イベント_スケジュール[],MATCH($H$6&amp;"|"&amp;ROW(A6),イベント_スケジュール[一意の値 (計算)],0),3),"")</f>
        <v/>
      </c>
      <c r="L8" s="16"/>
      <c r="M8" s="44"/>
    </row>
    <row r="9" spans="2:13" ht="15" customHeight="1" x14ac:dyDescent="0.25">
      <c r="B9" s="48"/>
      <c r="C9" s="48"/>
      <c r="E9" s="42">
        <f>時間間隔!E9</f>
        <v>0.31250000000000011</v>
      </c>
      <c r="F9" s="10" t="str">
        <f ca="1">IFERROR(INDEX(イベント_スケジュール[],MATCH(DATEVALUE(DateVal)&amp;毎日の予定[[#This Row],[Time]],LookUpDateAndTime,0),3),"")</f>
        <v>出勤</v>
      </c>
      <c r="H9" s="11" t="str">
        <f ca="1">IFERROR(TEXT(DATEVALUE(DateVal)+2,"aaaa"),"")</f>
        <v>月曜日</v>
      </c>
      <c r="I9" s="27" t="str">
        <f ca="1">IFERROR(INDEX(イベント_スケジュール[],MATCH($H$12&amp;"|"&amp;ROW(A1),イベント_スケジュール[一意の値 (計算)],0),2),"")</f>
        <v/>
      </c>
      <c r="J9" s="12" t="str">
        <f ca="1">IFERROR(INDEX(イベント_スケジュール[],MATCH($H$12&amp;"|"&amp;ROW(A1),イベント_スケジュール[一意の値 (計算)],0),3),"")</f>
        <v/>
      </c>
      <c r="L9" s="13"/>
      <c r="M9" s="44"/>
    </row>
    <row r="10" spans="2:13" ht="15" customHeight="1" x14ac:dyDescent="0.25">
      <c r="E10" s="42">
        <f>時間間隔!E10</f>
        <v>0.3229166666666668</v>
      </c>
      <c r="F10" s="10" t="str">
        <f ca="1">IFERROR(INDEX(イベント_スケジュール[],MATCH(DATEVALUE(DateVal)&amp;毎日の予定[[#This Row],[Time]],LookUpDateAndTime,0),3),"")</f>
        <v/>
      </c>
      <c r="H10" s="43" t="str">
        <f ca="1">IFERROR(TEXT(DATEVALUE(DateVal)+2,"d"),"")</f>
        <v>2</v>
      </c>
      <c r="I10" s="40" t="str">
        <f ca="1">IFERROR(INDEX(イベント_スケジュール[],MATCH($H$12&amp;"|"&amp;ROW(A2),イベント_スケジュール[一意の値 (計算)],0),2),"")</f>
        <v/>
      </c>
      <c r="J10" s="14" t="str">
        <f ca="1">IFERROR(INDEX(イベント_スケジュール[],MATCH($H$12&amp;"|"&amp;ROW(A2),イベント_スケジュール[一意の値 (計算)],0),3),"")</f>
        <v/>
      </c>
      <c r="L10" s="15"/>
      <c r="M10" s="44"/>
    </row>
    <row r="11" spans="2:13" ht="15" customHeight="1" x14ac:dyDescent="0.25">
      <c r="B11" s="47" t="s">
        <v>1</v>
      </c>
      <c r="C11" s="47"/>
      <c r="E11" s="42">
        <f>時間間隔!E11</f>
        <v>0.33333333333333348</v>
      </c>
      <c r="F11" s="10" t="str">
        <f ca="1">IFERROR(INDEX(イベント_スケジュール[],MATCH(DATEVALUE(DateVal)&amp;毎日の予定[[#This Row],[Time]],LookUpDateAndTime,0),3),"")</f>
        <v>業務開始</v>
      </c>
      <c r="H11" s="43"/>
      <c r="I11" s="40" t="str">
        <f ca="1">IFERROR(INDEX(イベント_スケジュール[],MATCH($H$12&amp;"|"&amp;ROW(A3),イベント_スケジュール[一意の値 (計算)],0),2),"")</f>
        <v/>
      </c>
      <c r="J11" s="14" t="str">
        <f ca="1">IFERROR(INDEX(イベント_スケジュール[],MATCH($H$12&amp;"|"&amp;ROW(A3),イベント_スケジュール[一意の値 (計算)],0),3),"")</f>
        <v/>
      </c>
      <c r="L11" s="16"/>
      <c r="M11" s="44"/>
    </row>
    <row r="12" spans="2:13" ht="15" customHeight="1" x14ac:dyDescent="0.25">
      <c r="E12" s="42">
        <f>時間間隔!E12</f>
        <v>0.34375000000000017</v>
      </c>
      <c r="F12" s="10" t="str">
        <f ca="1">IFERROR(INDEX(イベント_スケジュール[],MATCH(DATEVALUE(DateVal)&amp;毎日の予定[[#This Row],[Time]],LookUpDateAndTime,0),3),"")</f>
        <v/>
      </c>
      <c r="H12" s="17">
        <f ca="1">IFERROR(DateVal+2,"")</f>
        <v>43010</v>
      </c>
      <c r="I12" s="40" t="str">
        <f ca="1">IFERROR(INDEX(イベント_スケジュール[],MATCH($H$12&amp;"|"&amp;ROW(A4),イベント_スケジュール[一意の値 (計算)],0),2),"")</f>
        <v/>
      </c>
      <c r="J12" s="14" t="str">
        <f ca="1">IFERROR(INDEX(イベント_スケジュール[],MATCH($H$12&amp;"|"&amp;ROW(A4),イベント_スケジュール[一意の値 (計算)],0),3),"")</f>
        <v/>
      </c>
      <c r="L12" s="13"/>
      <c r="M12" s="44"/>
    </row>
    <row r="13" spans="2:13" ht="15" customHeight="1" x14ac:dyDescent="0.25">
      <c r="B13" s="21" t="s">
        <v>2</v>
      </c>
      <c r="C13" s="22"/>
      <c r="E13" s="42">
        <f>時間間隔!E13</f>
        <v>0.35416666666666685</v>
      </c>
      <c r="F13" s="10" t="str">
        <f ca="1">IFERROR(INDEX(イベント_スケジュール[],MATCH(DATEVALUE(DateVal)&amp;毎日の予定[[#This Row],[Time]],LookUpDateAndTime,0),3),"")</f>
        <v/>
      </c>
      <c r="H13" s="18"/>
      <c r="I13" s="40" t="str">
        <f ca="1">IFERROR(INDEX(イベント_スケジュール[],MATCH($H$12&amp;"|"&amp;ROW(A5),イベント_スケジュール[一意の値 (計算)],0),2),"")</f>
        <v/>
      </c>
      <c r="J13" s="14" t="str">
        <f ca="1">IFERROR(INDEX(イベント_スケジュール[],MATCH($H$12&amp;"|"&amp;ROW(A5),イベント_スケジュール[一意の値 (計算)],0),3),"")</f>
        <v/>
      </c>
      <c r="L13" s="15"/>
      <c r="M13" s="44"/>
    </row>
    <row r="14" spans="2:13" ht="15" customHeight="1" x14ac:dyDescent="0.25">
      <c r="B14" s="23"/>
      <c r="E14" s="42">
        <f>時間間隔!E14</f>
        <v>0.36458333333333354</v>
      </c>
      <c r="F14" s="10" t="str">
        <f ca="1">IFERROR(INDEX(イベント_スケジュール[],MATCH(DATEVALUE(DateVal)&amp;毎日の予定[[#This Row],[Time]],LookUpDateAndTime,0),3),"")</f>
        <v/>
      </c>
      <c r="H14" s="19"/>
      <c r="I14" s="40" t="str">
        <f ca="1">IFERROR(INDEX(イベント_スケジュール[],MATCH($H$12&amp;"|"&amp;ROW(A6),イベント_スケジュール[一意の値 (計算)],0),2),"")</f>
        <v/>
      </c>
      <c r="J14" s="20" t="str">
        <f ca="1">IFERROR(INDEX(イベント_スケジュール[],MATCH($H$12&amp;"|"&amp;ROW(A6),イベント_スケジュール[一意の値 (計算)],0),3),"")</f>
        <v/>
      </c>
      <c r="L14" s="16"/>
      <c r="M14" s="44"/>
    </row>
    <row r="15" spans="2:13" ht="15" customHeight="1" x14ac:dyDescent="0.25">
      <c r="B15" s="21" t="s">
        <v>3</v>
      </c>
      <c r="C15" s="22"/>
      <c r="E15" s="42">
        <f>時間間隔!E15</f>
        <v>0.37500000000000022</v>
      </c>
      <c r="F15" s="10" t="str">
        <f ca="1">IFERROR(INDEX(イベント_スケジュール[],MATCH(DATEVALUE(DateVal)&amp;毎日の予定[[#This Row],[Time]],LookUpDateAndTime,0),3),"")</f>
        <v/>
      </c>
      <c r="H15" s="11" t="str">
        <f ca="1">IFERROR(TEXT(DATEVALUE(DateVal)+3,"aaaa"),"")</f>
        <v>火曜日</v>
      </c>
      <c r="I15" s="27" t="str">
        <f ca="1">IFERROR(INDEX(イベント_スケジュール[],MATCH($H$18&amp;"|"&amp;ROW(A1),イベント_スケジュール[一意の値 (計算)],0),2),"")</f>
        <v/>
      </c>
      <c r="J15" s="12" t="str">
        <f ca="1">IFERROR(INDEX(イベント_スケジュール[],MATCH($H$18&amp;"|"&amp;ROW(A1),イベント_スケジュール[一意の値 (計算)],0),3),"")</f>
        <v/>
      </c>
      <c r="L15" s="13"/>
      <c r="M15" s="44"/>
    </row>
    <row r="16" spans="2:13" ht="15" customHeight="1" x14ac:dyDescent="0.25">
      <c r="B16" s="23"/>
      <c r="E16" s="42">
        <f>時間間隔!E16</f>
        <v>0.38541666666666691</v>
      </c>
      <c r="F16" s="10" t="str">
        <f ca="1">IFERROR(INDEX(イベント_スケジュール[],MATCH(DATEVALUE(DateVal)&amp;毎日の予定[[#This Row],[Time]],LookUpDateAndTime,0),3),"")</f>
        <v/>
      </c>
      <c r="H16" s="43" t="str">
        <f ca="1">IFERROR(TEXT(DATEVALUE(DateVal)+3,"d"),"")</f>
        <v>3</v>
      </c>
      <c r="I16" s="40" t="str">
        <f ca="1">IFERROR(INDEX(イベント_スケジュール[],MATCH($H$18&amp;"|"&amp;ROW(A2),イベント_スケジュール[一意の値 (計算)],0),2),"")</f>
        <v/>
      </c>
      <c r="J16" s="14" t="str">
        <f ca="1">IFERROR(INDEX(イベント_スケジュール[],MATCH($H$18&amp;"|"&amp;ROW(A2),イベント_スケジュール[一意の値 (計算)],0),3),"")</f>
        <v/>
      </c>
      <c r="L16" s="15"/>
      <c r="M16" s="44"/>
    </row>
    <row r="17" spans="2:13" ht="15" customHeight="1" x14ac:dyDescent="0.25">
      <c r="B17" s="21" t="s">
        <v>4</v>
      </c>
      <c r="C17" s="39"/>
      <c r="E17" s="42">
        <f>時間間隔!E17</f>
        <v>0.39583333333333359</v>
      </c>
      <c r="F17" s="10" t="str">
        <f ca="1">IFERROR(INDEX(イベント_スケジュール[],MATCH(DATEVALUE(DateVal)&amp;毎日の予定[[#This Row],[Time]],LookUpDateAndTime,0),3),"")</f>
        <v/>
      </c>
      <c r="H17" s="43"/>
      <c r="I17" s="40" t="str">
        <f ca="1">IFERROR(INDEX(イベント_スケジュール[],MATCH($H$18&amp;"|"&amp;ROW(A3),イベント_スケジュール[一意の値 (計算)],0),2),"")</f>
        <v/>
      </c>
      <c r="J17" s="14" t="str">
        <f ca="1">IFERROR(INDEX(イベント_スケジュール[],MATCH($H$18&amp;"|"&amp;ROW(A3),イベント_スケジュール[一意の値 (計算)],0),3),"")</f>
        <v/>
      </c>
      <c r="L17" s="16"/>
      <c r="M17" s="44"/>
    </row>
    <row r="18" spans="2:13" ht="15" customHeight="1" x14ac:dyDescent="0.25">
      <c r="E18" s="42">
        <f>時間間隔!E18</f>
        <v>0.40625000000000028</v>
      </c>
      <c r="F18" s="10" t="str">
        <f ca="1">IFERROR(INDEX(イベント_スケジュール[],MATCH(DATEVALUE(DateVal)&amp;毎日の予定[[#This Row],[Time]],LookUpDateAndTime,0),3),"")</f>
        <v/>
      </c>
      <c r="H18" s="17">
        <f ca="1">IFERROR(DateVal+3,"")</f>
        <v>43011</v>
      </c>
      <c r="I18" s="40" t="str">
        <f ca="1">IFERROR(INDEX(イベント_スケジュール[],MATCH($H$18&amp;"|"&amp;ROW(A4),イベント_スケジュール[一意の値 (計算)],0),2),"")</f>
        <v/>
      </c>
      <c r="J18" s="14" t="str">
        <f ca="1">IFERROR(INDEX(イベント_スケジュール[],MATCH($H$18&amp;"|"&amp;ROW(A4),イベント_スケジュール[一意の値 (計算)],0),3),"")</f>
        <v/>
      </c>
      <c r="L18" s="13"/>
      <c r="M18" s="44"/>
    </row>
    <row r="19" spans="2:13" ht="15" customHeight="1" x14ac:dyDescent="0.25">
      <c r="B19" s="47" t="s">
        <v>5</v>
      </c>
      <c r="C19" s="47"/>
      <c r="E19" s="42">
        <f>時間間隔!E19</f>
        <v>0.41666666666666696</v>
      </c>
      <c r="F19" s="10" t="str">
        <f ca="1">IFERROR(INDEX(イベント_スケジュール[],MATCH(DATEVALUE(DateVal)&amp;毎日の予定[[#This Row],[Time]],LookUpDateAndTime,0),3),"")</f>
        <v>休憩</v>
      </c>
      <c r="H19" s="18"/>
      <c r="I19" s="40" t="str">
        <f ca="1">IFERROR(INDEX(イベント_スケジュール[],MATCH($H$18&amp;"|"&amp;ROW(A5),イベント_スケジュール[一意の値 (計算)],0),2),"")</f>
        <v/>
      </c>
      <c r="J19" s="14" t="str">
        <f ca="1">IFERROR(INDEX(イベント_スケジュール[],MATCH($H$18&amp;"|"&amp;ROW(A5),イベント_スケジュール[一意の値 (計算)],0),3),"")</f>
        <v/>
      </c>
      <c r="L19" s="15"/>
      <c r="M19" s="44"/>
    </row>
    <row r="20" spans="2:13" ht="15" customHeight="1" x14ac:dyDescent="0.25">
      <c r="E20" s="42">
        <f>時間間隔!E20</f>
        <v>0.42708333333333365</v>
      </c>
      <c r="F20" s="10" t="str">
        <f ca="1">IFERROR(INDEX(イベント_スケジュール[],MATCH(DATEVALUE(DateVal)&amp;毎日の予定[[#This Row],[Time]],LookUpDateAndTime,0),3),"")</f>
        <v/>
      </c>
      <c r="H20" s="19"/>
      <c r="I20" s="40" t="str">
        <f ca="1">IFERROR(INDEX(イベント_スケジュール[],MATCH($H$18&amp;"|"&amp;ROW(A6),イベント_スケジュール[一意の値 (計算)],0),2),"")</f>
        <v/>
      </c>
      <c r="J20" s="20" t="str">
        <f ca="1">IFERROR(INDEX(イベント_スケジュール[],MATCH($H$18&amp;"|"&amp;ROW(A6),イベント_スケジュール[一意の値 (計算)],0),3),"")</f>
        <v/>
      </c>
      <c r="L20" s="16"/>
      <c r="M20" s="44"/>
    </row>
    <row r="21" spans="2:13" ht="15" customHeight="1" x14ac:dyDescent="0.25">
      <c r="B21" s="2" t="s">
        <v>36</v>
      </c>
      <c r="E21" s="42">
        <f>時間間隔!E21</f>
        <v>0.43750000000000033</v>
      </c>
      <c r="F21" s="10" t="str">
        <f ca="1">IFERROR(INDEX(イベント_スケジュール[],MATCH(DATEVALUE(DateVal)&amp;毎日の予定[[#This Row],[Time]],LookUpDateAndTime,0),3),"")</f>
        <v/>
      </c>
      <c r="H21" s="11" t="str">
        <f ca="1">IFERROR(TEXT(DATEVALUE(DateVal)+4,"aaaa"),"")</f>
        <v>水曜日</v>
      </c>
      <c r="I21" s="27" t="str">
        <f ca="1">IFERROR(INDEX(イベント_スケジュール[],MATCH($H$24&amp;"|"&amp;ROW(A1),イベント_スケジュール[一意の値 (計算)],0),2),"")</f>
        <v/>
      </c>
      <c r="J21" s="12" t="str">
        <f ca="1">IFERROR(INDEX(イベント_スケジュール[],MATCH($H$24&amp;"|"&amp;ROW(A1),イベント_スケジュール[一意の値 (計算)],0),3),"")</f>
        <v/>
      </c>
      <c r="L21" s="13"/>
      <c r="M21" s="44"/>
    </row>
    <row r="22" spans="2:13" ht="15" customHeight="1" x14ac:dyDescent="0.25">
      <c r="E22" s="42">
        <f>時間間隔!E22</f>
        <v>0.44791666666666702</v>
      </c>
      <c r="F22" s="10" t="str">
        <f ca="1">IFERROR(INDEX(イベント_スケジュール[],MATCH(DATEVALUE(DateVal)&amp;毎日の予定[[#This Row],[Time]],LookUpDateAndTime,0),3),"")</f>
        <v/>
      </c>
      <c r="H22" s="43" t="str">
        <f ca="1">IFERROR(TEXT(DATEVALUE(DateVal)+4,"d"),"")</f>
        <v>4</v>
      </c>
      <c r="I22" s="40" t="str">
        <f ca="1">IFERROR(INDEX(イベント_スケジュール[],MATCH($H$24&amp;"|"&amp;ROW(A2),イベント_スケジュール[一意の値 (計算)],0),2),"")</f>
        <v/>
      </c>
      <c r="J22" s="14" t="str">
        <f ca="1">IFERROR(INDEX(イベント_スケジュール[],MATCH($H$24&amp;"|"&amp;ROW(A2),イベント_スケジュール[一意の値 (計算)],0),3),"")</f>
        <v/>
      </c>
      <c r="L22" s="15"/>
      <c r="M22" s="44"/>
    </row>
    <row r="23" spans="2:13" ht="15" customHeight="1" x14ac:dyDescent="0.25">
      <c r="B23" s="2" t="s">
        <v>35</v>
      </c>
      <c r="E23" s="42">
        <f>時間間隔!E23</f>
        <v>0.4583333333333337</v>
      </c>
      <c r="F23" s="10" t="str">
        <f ca="1">IFERROR(INDEX(イベント_スケジュール[],MATCH(DATEVALUE(DateVal)&amp;毎日の予定[[#This Row],[Time]],LookUpDateAndTime,0),3),"")</f>
        <v/>
      </c>
      <c r="H23" s="43"/>
      <c r="I23" s="40" t="str">
        <f ca="1">IFERROR(INDEX(イベント_スケジュール[],MATCH($H$24&amp;"|"&amp;ROW(A3),イベント_スケジュール[一意の値 (計算)],0),2),"")</f>
        <v/>
      </c>
      <c r="J23" s="14" t="str">
        <f ca="1">IFERROR(INDEX(イベント_スケジュール[],MATCH($H$24&amp;"|"&amp;ROW(A3),イベント_スケジュール[一意の値 (計算)],0),3),"")</f>
        <v/>
      </c>
      <c r="L23" s="16"/>
      <c r="M23" s="44"/>
    </row>
    <row r="24" spans="2:13" ht="15" customHeight="1" x14ac:dyDescent="0.25">
      <c r="E24" s="42">
        <f>時間間隔!E24</f>
        <v>0.46875000000000039</v>
      </c>
      <c r="F24" s="10" t="str">
        <f ca="1">IFERROR(INDEX(イベント_スケジュール[],MATCH(DATEVALUE(DateVal)&amp;毎日の予定[[#This Row],[Time]],LookUpDateAndTime,0),3),"")</f>
        <v/>
      </c>
      <c r="H24" s="17">
        <f ca="1">IFERROR(DateVal+4,"")</f>
        <v>43012</v>
      </c>
      <c r="I24" s="40" t="str">
        <f ca="1">IFERROR(INDEX(イベント_スケジュール[],MATCH($H$24&amp;"|"&amp;ROW(A4),イベント_スケジュール[一意の値 (計算)],0),2),"")</f>
        <v/>
      </c>
      <c r="J24" s="14" t="str">
        <f ca="1">IFERROR(INDEX(イベント_スケジュール[],MATCH($H$24&amp;"|"&amp;ROW(A4),イベント_スケジュール[一意の値 (計算)],0),3),"")</f>
        <v/>
      </c>
      <c r="L24" s="13"/>
      <c r="M24" s="44"/>
    </row>
    <row r="25" spans="2:13" ht="15" customHeight="1" x14ac:dyDescent="0.25">
      <c r="B25" s="25" t="s">
        <v>7</v>
      </c>
      <c r="C25" s="26"/>
      <c r="E25" s="42">
        <f>時間間隔!E25</f>
        <v>0.47916666666666707</v>
      </c>
      <c r="F25" s="10" t="str">
        <f ca="1">IFERROR(INDEX(イベント_スケジュール[],MATCH(DATEVALUE(DateVal)&amp;毎日の予定[[#This Row],[Time]],LookUpDateAndTime,0),3),"")</f>
        <v/>
      </c>
      <c r="H25" s="19"/>
      <c r="I25" s="40" t="str">
        <f ca="1">IFERROR(INDEX(イベント_スケジュール[],MATCH($H$24&amp;"|"&amp;ROW(A5),イベント_スケジュール[一意の値 (計算)],0),2),"")</f>
        <v/>
      </c>
      <c r="J25" s="20" t="str">
        <f ca="1">IFERROR(INDEX(イベント_スケジュール[],MATCH($H$24&amp;"|"&amp;ROW(A5),イベント_スケジュール[一意の値 (計算)],0),3),"")</f>
        <v/>
      </c>
      <c r="L25" s="15"/>
      <c r="M25" s="44"/>
    </row>
    <row r="26" spans="2:13" ht="15" customHeight="1" x14ac:dyDescent="0.25">
      <c r="B26" s="45" t="s">
        <v>8</v>
      </c>
      <c r="C26" s="45"/>
      <c r="E26" s="42">
        <f>時間間隔!E26</f>
        <v>0.48958333333333376</v>
      </c>
      <c r="F26" s="10" t="str">
        <f ca="1">IFERROR(INDEX(イベント_スケジュール[],MATCH(DATEVALUE(DateVal)&amp;毎日の予定[[#This Row],[Time]],LookUpDateAndTime,0),3),"")</f>
        <v/>
      </c>
      <c r="H26" s="11" t="str">
        <f ca="1">IFERROR(TEXT(DATEVALUE(DateVal)+5,"aaaa"),"")</f>
        <v>木曜日</v>
      </c>
      <c r="I26" s="27" t="str">
        <f ca="1">IFERROR(INDEX(イベント_スケジュール[],MATCH($H$29&amp;"|"&amp;ROW(A1),イベント_スケジュール[一意の値 (計算)],0),2),"")</f>
        <v/>
      </c>
      <c r="J26" s="12" t="str">
        <f ca="1">IFERROR(INDEX(イベント_スケジュール[],MATCH($H$29&amp;"|"&amp;ROW(A1),イベント_スケジュール[一意の値 (計算)],0),3),"")</f>
        <v/>
      </c>
      <c r="L26" s="16"/>
      <c r="M26" s="44"/>
    </row>
    <row r="27" spans="2:13" ht="15" customHeight="1" x14ac:dyDescent="0.25">
      <c r="E27" s="42">
        <f>時間間隔!E27</f>
        <v>0.50000000000000044</v>
      </c>
      <c r="F27" s="10" t="str">
        <f ca="1">IFERROR(INDEX(イベント_スケジュール[],MATCH(DATEVALUE(DateVal)&amp;毎日の予定[[#This Row],[Time]],LookUpDateAndTime,0),3),"")</f>
        <v>ランチ</v>
      </c>
      <c r="H27" s="43" t="str">
        <f ca="1">IFERROR(TEXT(DATEVALUE(DateVal)+5,"d"),"")</f>
        <v>5</v>
      </c>
      <c r="I27" s="40" t="str">
        <f ca="1">IFERROR(INDEX(イベント_スケジュール[],MATCH($H$29&amp;"|"&amp;ROW(A2),イベント_スケジュール[一意の値 (計算)],0),2),"")</f>
        <v/>
      </c>
      <c r="J27" s="14" t="str">
        <f ca="1">IFERROR(INDEX(イベント_スケジュール[],MATCH($H$29&amp;"|"&amp;ROW(A2),イベント_スケジュール[一意の値 (計算)],0),3),"")</f>
        <v/>
      </c>
      <c r="L27" s="13"/>
      <c r="M27" s="44"/>
    </row>
    <row r="28" spans="2:13" ht="15" customHeight="1" x14ac:dyDescent="0.25">
      <c r="E28" s="42">
        <f>時間間隔!E28</f>
        <v>0.51041666666666707</v>
      </c>
      <c r="F28" s="10" t="str">
        <f ca="1">IFERROR(INDEX(イベント_スケジュール[],MATCH(DATEVALUE(DateVal)&amp;毎日の予定[[#This Row],[Time]],LookUpDateAndTime,0),3),"")</f>
        <v/>
      </c>
      <c r="H28" s="43"/>
      <c r="I28" s="40" t="str">
        <f ca="1">IFERROR(INDEX(イベント_スケジュール[],MATCH($H$29&amp;"|"&amp;ROW(A3),イベント_スケジュール[一意の値 (計算)],0),2),"")</f>
        <v/>
      </c>
      <c r="J28" s="14" t="str">
        <f ca="1">IFERROR(INDEX(イベント_スケジュール[],MATCH($H$29&amp;"|"&amp;ROW(A3),イベント_スケジュール[一意の値 (計算)],0),3),"")</f>
        <v/>
      </c>
      <c r="L28" s="15"/>
      <c r="M28" s="44"/>
    </row>
    <row r="29" spans="2:13" ht="15" customHeight="1" x14ac:dyDescent="0.25">
      <c r="E29" s="42">
        <f>時間間隔!E29</f>
        <v>0.5208333333333337</v>
      </c>
      <c r="F29" s="10" t="str">
        <f ca="1">IFERROR(INDEX(イベント_スケジュール[],MATCH(DATEVALUE(DateVal)&amp;毎日の予定[[#This Row],[Time]],LookUpDateAndTime,0),3),"")</f>
        <v/>
      </c>
      <c r="H29" s="17">
        <f ca="1">IFERROR(DateVal+5,"")</f>
        <v>43013</v>
      </c>
      <c r="I29" s="40" t="str">
        <f ca="1">IFERROR(INDEX(イベント_スケジュール[],MATCH($H$29&amp;"|"&amp;ROW(A4),イベント_スケジュール[一意の値 (計算)],0),2),"")</f>
        <v/>
      </c>
      <c r="J29" s="14" t="str">
        <f ca="1">IFERROR(INDEX(イベント_スケジュール[],MATCH($H$29&amp;"|"&amp;ROW(A4),イベント_スケジュール[一意の値 (計算)],0),3),"")</f>
        <v/>
      </c>
      <c r="L29" s="16"/>
      <c r="M29" s="44"/>
    </row>
    <row r="30" spans="2:13" ht="15" customHeight="1" x14ac:dyDescent="0.25">
      <c r="E30" s="42">
        <f>時間間隔!E30</f>
        <v>0.53125000000000033</v>
      </c>
      <c r="F30" s="10" t="str">
        <f ca="1">IFERROR(INDEX(イベント_スケジュール[],MATCH(DATEVALUE(DateVal)&amp;毎日の予定[[#This Row],[Time]],LookUpDateAndTime,0),3),"")</f>
        <v/>
      </c>
      <c r="H30" s="19"/>
      <c r="I30" s="40" t="str">
        <f ca="1">IFERROR(INDEX(イベント_スケジュール[],MATCH($H$29&amp;"|"&amp;ROW(A5),イベント_スケジュール[一意の値 (計算)],0),2),"")</f>
        <v/>
      </c>
      <c r="J30" s="20" t="str">
        <f ca="1">IFERROR(INDEX(イベント_スケジュール[],MATCH($H$29&amp;"|"&amp;ROW(A5),イベント_スケジュール[一意の値 (計算)],0),3),"")</f>
        <v/>
      </c>
      <c r="L30" s="13"/>
      <c r="M30" s="44"/>
    </row>
    <row r="31" spans="2:13" ht="15" customHeight="1" x14ac:dyDescent="0.25">
      <c r="E31" s="42">
        <f>時間間隔!E31</f>
        <v>0.54166666666666696</v>
      </c>
      <c r="F31" s="10" t="str">
        <f ca="1">IFERROR(INDEX(イベント_スケジュール[],MATCH(DATEVALUE(DateVal)&amp;毎日の予定[[#This Row],[Time]],LookUpDateAndTime,0),3),"")</f>
        <v/>
      </c>
      <c r="H31" s="11" t="str">
        <f ca="1">IFERROR(TEXT(DATEVALUE(DateVal)+6,"aaaa"),"")</f>
        <v>金曜日</v>
      </c>
      <c r="I31" s="27" t="str">
        <f ca="1">IFERROR(INDEX(イベント_スケジュール[],MATCH($H$34&amp;"|"&amp;ROW(A1),イベント_スケジュール[一意の値 (計算)],0),2),"")</f>
        <v/>
      </c>
      <c r="J31" s="12" t="str">
        <f ca="1">IFERROR(INDEX(イベント_スケジュール[],MATCH($H$34&amp;"|"&amp;ROW(A1),イベント_スケジュール[一意の値 (計算)],0),3),"")</f>
        <v/>
      </c>
      <c r="L31" s="15"/>
      <c r="M31" s="44"/>
    </row>
    <row r="32" spans="2:13" ht="15" customHeight="1" x14ac:dyDescent="0.25">
      <c r="E32" s="42">
        <f>時間間隔!E32</f>
        <v>0.55208333333333359</v>
      </c>
      <c r="F32" s="10" t="str">
        <f ca="1">IFERROR(INDEX(イベント_スケジュール[],MATCH(DATEVALUE(DateVal)&amp;毎日の予定[[#This Row],[Time]],LookUpDateAndTime,0),3),"")</f>
        <v/>
      </c>
      <c r="H32" s="43" t="str">
        <f ca="1">IFERROR(TEXT(DATEVALUE(DateVal)+6,"d"),"")</f>
        <v>6</v>
      </c>
      <c r="I32" s="40" t="str">
        <f ca="1">IFERROR(INDEX(イベント_スケジュール[],MATCH($H$34&amp;"|"&amp;ROW(A2),イベント_スケジュール[一意の値 (計算)],0),2),"")</f>
        <v/>
      </c>
      <c r="J32" s="14" t="str">
        <f ca="1">IFERROR(INDEX(イベント_スケジュール[],MATCH($H$34&amp;"|"&amp;ROW(A2),イベント_スケジュール[一意の値 (計算)],0),3),"")</f>
        <v/>
      </c>
      <c r="L32" s="16"/>
      <c r="M32" s="44"/>
    </row>
    <row r="33" spans="5:13" ht="15" customHeight="1" x14ac:dyDescent="0.25">
      <c r="E33" s="42">
        <f>時間間隔!E33</f>
        <v>0.56250000000000022</v>
      </c>
      <c r="F33" s="10" t="str">
        <f ca="1">IFERROR(INDEX(イベント_スケジュール[],MATCH(DATEVALUE(DateVal)&amp;毎日の予定[[#This Row],[Time]],LookUpDateAndTime,0),3),"")</f>
        <v>会社に電話</v>
      </c>
      <c r="H33" s="43"/>
      <c r="I33" s="40" t="str">
        <f ca="1">IFERROR(INDEX(イベント_スケジュール[],MATCH($H$34&amp;"|"&amp;ROW(A3),イベント_スケジュール[一意の値 (計算)],0),2),"")</f>
        <v/>
      </c>
      <c r="J33" s="14" t="str">
        <f ca="1">IFERROR(INDEX(イベント_スケジュール[],MATCH($H$34&amp;"|"&amp;ROW(A3),イベント_スケジュール[一意の値 (計算)],0),3),"")</f>
        <v/>
      </c>
      <c r="L33" s="13"/>
      <c r="M33" s="44"/>
    </row>
    <row r="34" spans="5:13" ht="15" customHeight="1" x14ac:dyDescent="0.25">
      <c r="E34" s="42">
        <f>時間間隔!E34</f>
        <v>0.57291666666666685</v>
      </c>
      <c r="F34" s="10" t="str">
        <f ca="1">IFERROR(INDEX(イベント_スケジュール[],MATCH(DATEVALUE(DateVal)&amp;毎日の予定[[#This Row],[Time]],LookUpDateAndTime,0),3),"")</f>
        <v/>
      </c>
      <c r="H34" s="17">
        <f ca="1">IFERROR(DateVal+6,"")</f>
        <v>43014</v>
      </c>
      <c r="I34" s="40" t="str">
        <f ca="1">IFERROR(INDEX(イベント_スケジュール[],MATCH($H$34&amp;"|"&amp;ROW(A4),イベント_スケジュール[一意の値 (計算)],0),2),"")</f>
        <v/>
      </c>
      <c r="J34" s="14" t="str">
        <f ca="1">IFERROR(INDEX(イベント_スケジュール[],MATCH($H$34&amp;"|"&amp;ROW(A4),イベント_スケジュール[一意の値 (計算)],0),3),"")</f>
        <v/>
      </c>
      <c r="L34" s="15"/>
      <c r="M34" s="44"/>
    </row>
    <row r="35" spans="5:13" ht="15" customHeight="1" x14ac:dyDescent="0.25">
      <c r="E35" s="42">
        <f>時間間隔!E35</f>
        <v>0.58333333333333348</v>
      </c>
      <c r="F35" s="10" t="str">
        <f ca="1">IFERROR(INDEX(イベント_スケジュール[],MATCH(DATEVALUE(DateVal)&amp;毎日の予定[[#This Row],[Time]],LookUpDateAndTime,0),3),"")</f>
        <v/>
      </c>
      <c r="H35" s="19"/>
      <c r="I35" s="41" t="str">
        <f ca="1">IFERROR(INDEX(イベント_スケジュール[],MATCH($H$34&amp;"|"&amp;ROW(A5),イベント_スケジュール[一意の値 (計算)],0),2),"")</f>
        <v/>
      </c>
      <c r="J35" s="20" t="str">
        <f ca="1">IFERROR(INDEX(イベント_スケジュール[],MATCH($H$34&amp;"|"&amp;ROW(A5),イベント_スケジュール[一意の値 (計算)],0),3),"")</f>
        <v/>
      </c>
      <c r="L35" s="16"/>
      <c r="M35" s="44"/>
    </row>
    <row r="36" spans="5:13" x14ac:dyDescent="0.25">
      <c r="E36" s="42">
        <f>時間間隔!E36</f>
        <v>0.59375000000000011</v>
      </c>
      <c r="F36" s="4" t="str">
        <f ca="1">IFERROR(INDEX(イベント_スケジュール[],MATCH(DATEVALUE(DateVal)&amp;毎日の予定[[#This Row],[Time]],LookUpDateAndTime,0),3),"")</f>
        <v/>
      </c>
    </row>
    <row r="37" spans="5:13" x14ac:dyDescent="0.25">
      <c r="E37" s="42">
        <f>時間間隔!E37</f>
        <v>0.60416666666666674</v>
      </c>
      <c r="F37" s="4" t="str">
        <f ca="1">IFERROR(INDEX(イベント_スケジュール[],MATCH(DATEVALUE(DateVal)&amp;毎日の予定[[#This Row],[Time]],LookUpDateAndTime,0),3),"")</f>
        <v/>
      </c>
    </row>
    <row r="38" spans="5:13" x14ac:dyDescent="0.25">
      <c r="E38" s="42">
        <f>時間間隔!E38</f>
        <v>0.61458333333333337</v>
      </c>
      <c r="F38" s="4" t="str">
        <f ca="1">IFERROR(INDEX(イベント_スケジュール[],MATCH(DATEVALUE(DateVal)&amp;毎日の予定[[#This Row],[Time]],LookUpDateAndTime,0),3),"")</f>
        <v/>
      </c>
    </row>
    <row r="39" spans="5:13" x14ac:dyDescent="0.25">
      <c r="E39" s="42">
        <f>時間間隔!E39</f>
        <v>0.625</v>
      </c>
      <c r="F39" s="4" t="str">
        <f ca="1">IFERROR(INDEX(イベント_スケジュール[],MATCH(DATEVALUE(DateVal)&amp;毎日の予定[[#This Row],[Time]],LookUpDateAndTime,0),3),"")</f>
        <v>休憩</v>
      </c>
    </row>
    <row r="40" spans="5:13" x14ac:dyDescent="0.25">
      <c r="E40" s="42">
        <f>時間間隔!E40</f>
        <v>0.63541666666666663</v>
      </c>
      <c r="F40" s="4" t="str">
        <f ca="1">IFERROR(INDEX(イベント_スケジュール[],MATCH(DATEVALUE(DateVal)&amp;毎日の予定[[#This Row],[Time]],LookUpDateAndTime,0),3),"")</f>
        <v/>
      </c>
    </row>
    <row r="41" spans="5:13" x14ac:dyDescent="0.25">
      <c r="E41" s="42">
        <f>時間間隔!E41</f>
        <v>0.64583333333333326</v>
      </c>
      <c r="F41" s="4" t="str">
        <f ca="1">IFERROR(INDEX(イベント_スケジュール[],MATCH(DATEVALUE(DateVal)&amp;毎日の予定[[#This Row],[Time]],LookUpDateAndTime,0),3),"")</f>
        <v/>
      </c>
    </row>
    <row r="42" spans="5:13" x14ac:dyDescent="0.25">
      <c r="E42" s="42">
        <f>時間間隔!E42</f>
        <v>0.65624999999999989</v>
      </c>
      <c r="F42" s="4" t="str">
        <f ca="1">IFERROR(INDEX(イベント_スケジュール[],MATCH(DATEVALUE(DateVal)&amp;毎日の予定[[#This Row],[Time]],LookUpDateAndTime,0),3),"")</f>
        <v/>
      </c>
    </row>
    <row r="43" spans="5:13" x14ac:dyDescent="0.25">
      <c r="E43" s="42">
        <f>時間間隔!E43</f>
        <v>0.66666666666666652</v>
      </c>
      <c r="F43" s="4" t="str">
        <f ca="1">IFERROR(INDEX(イベント_スケジュール[],MATCH(DATEVALUE(DateVal)&amp;毎日の予定[[#This Row],[Time]],LookUpDateAndTime,0),3),"")</f>
        <v/>
      </c>
    </row>
    <row r="44" spans="5:13" x14ac:dyDescent="0.25">
      <c r="E44" s="42">
        <f>時間間隔!E44</f>
        <v>0.67708333333333315</v>
      </c>
      <c r="F44" s="4" t="str">
        <f ca="1">IFERROR(INDEX(イベント_スケジュール[],MATCH(DATEVALUE(DateVal)&amp;毎日の予定[[#This Row],[Time]],LookUpDateAndTime,0),3),"")</f>
        <v/>
      </c>
    </row>
    <row r="45" spans="5:13" x14ac:dyDescent="0.25">
      <c r="E45" s="42">
        <f>時間間隔!E45</f>
        <v>0.68749999999999978</v>
      </c>
      <c r="F45" s="4" t="str">
        <f ca="1">IFERROR(INDEX(イベント_スケジュール[],MATCH(DATEVALUE(DateVal)&amp;毎日の予定[[#This Row],[Time]],LookUpDateAndTime,0),3),"")</f>
        <v/>
      </c>
    </row>
    <row r="46" spans="5:13" x14ac:dyDescent="0.25">
      <c r="E46" s="42">
        <f>時間間隔!E46</f>
        <v>0.69791666666666641</v>
      </c>
      <c r="F46" s="4" t="str">
        <f ca="1">IFERROR(INDEX(イベント_スケジュール[],MATCH(DATEVALUE(DateVal)&amp;毎日の予定[[#This Row],[Time]],LookUpDateAndTime,0),3),"")</f>
        <v/>
      </c>
    </row>
    <row r="47" spans="5:13" x14ac:dyDescent="0.25">
      <c r="E47" s="42">
        <f>時間間隔!E47</f>
        <v>0.70833333333333304</v>
      </c>
      <c r="F47" s="4" t="str">
        <f ca="1">IFERROR(INDEX(イベント_スケジュール[],MATCH(DATEVALUE(DateVal)&amp;毎日の予定[[#This Row],[Time]],LookUpDateAndTime,0),3),"")</f>
        <v>帰宅</v>
      </c>
    </row>
    <row r="48" spans="5:13" x14ac:dyDescent="0.25">
      <c r="E48" s="42">
        <f>時間間隔!E48</f>
        <v>0.71874999999999967</v>
      </c>
      <c r="F48" s="4" t="str">
        <f ca="1">IFERROR(INDEX(イベント_スケジュール[],MATCH(DATEVALUE(DateVal)&amp;毎日の予定[[#This Row],[Time]],LookUpDateAndTime,0),3),"")</f>
        <v/>
      </c>
    </row>
    <row r="49" spans="5:6" x14ac:dyDescent="0.25">
      <c r="E49" s="42">
        <f>時間間隔!E49</f>
        <v>0.7291666666666663</v>
      </c>
      <c r="F49" s="4" t="str">
        <f ca="1">IFERROR(INDEX(イベント_スケジュール[],MATCH(DATEVALUE(DateVal)&amp;毎日の予定[[#This Row],[Time]],LookUpDateAndTime,0),3),"")</f>
        <v/>
      </c>
    </row>
    <row r="50" spans="5:6" x14ac:dyDescent="0.25">
      <c r="E50" s="42">
        <f>時間間隔!E50</f>
        <v>0.73958333333333293</v>
      </c>
      <c r="F50" s="4" t="str">
        <f ca="1">IFERROR(INDEX(イベント_スケジュール[],MATCH(DATEVALUE(DateVal)&amp;毎日の予定[[#This Row],[Time]],LookUpDateAndTime,0),3),"")</f>
        <v/>
      </c>
    </row>
    <row r="51" spans="5:6" x14ac:dyDescent="0.25">
      <c r="E51" s="42">
        <f>時間間隔!E51</f>
        <v>0.74999999999999956</v>
      </c>
      <c r="F51" s="4" t="str">
        <f ca="1">IFERROR(INDEX(イベント_スケジュール[],MATCH(DATEVALUE(DateVal)&amp;毎日の予定[[#This Row],[Time]],LookUpDateAndTime,0),3),"")</f>
        <v>サッカーの練習</v>
      </c>
    </row>
    <row r="52" spans="5:6" x14ac:dyDescent="0.25">
      <c r="E52" s="42">
        <f>時間間隔!E52</f>
        <v>0.76041666666666619</v>
      </c>
      <c r="F52" s="4" t="str">
        <f ca="1">IFERROR(INDEX(イベント_スケジュール[],MATCH(DATEVALUE(DateVal)&amp;毎日の予定[[#This Row],[Time]],LookUpDateAndTime,0),3),"")</f>
        <v/>
      </c>
    </row>
    <row r="53" spans="5:6" x14ac:dyDescent="0.25">
      <c r="E53" s="42">
        <f>時間間隔!E53</f>
        <v>0.77083333333333282</v>
      </c>
      <c r="F53" s="4" t="str">
        <f ca="1">IFERROR(INDEX(イベント_スケジュール[],MATCH(DATEVALUE(DateVal)&amp;毎日の予定[[#This Row],[Time]],LookUpDateAndTime,0),3),"")</f>
        <v/>
      </c>
    </row>
    <row r="54" spans="5:6" x14ac:dyDescent="0.25">
      <c r="E54" s="42">
        <f>時間間隔!E54</f>
        <v>0.78124999999999944</v>
      </c>
      <c r="F54" s="4" t="str">
        <f ca="1">IFERROR(INDEX(イベント_スケジュール[],MATCH(DATEVALUE(DateVal)&amp;毎日の予定[[#This Row],[Time]],LookUpDateAndTime,0),3),"")</f>
        <v/>
      </c>
    </row>
    <row r="55" spans="5:6" x14ac:dyDescent="0.25">
      <c r="E55" s="42">
        <f>時間間隔!E55</f>
        <v>0.79166666666666607</v>
      </c>
      <c r="F55" s="4" t="str">
        <f ca="1">IFERROR(INDEX(イベント_スケジュール[],MATCH(DATEVALUE(DateVal)&amp;毎日の予定[[#This Row],[Time]],LookUpDateAndTime,0),3),"")</f>
        <v/>
      </c>
    </row>
    <row r="56" spans="5:6" x14ac:dyDescent="0.25">
      <c r="E56" s="42">
        <f>時間間隔!E56</f>
        <v>0.8020833333333327</v>
      </c>
      <c r="F56" s="4" t="str">
        <f ca="1">IFERROR(INDEX(イベント_スケジュール[],MATCH(DATEVALUE(DateVal)&amp;毎日の予定[[#This Row],[Time]],LookUpDateAndTime,0),3),"")</f>
        <v/>
      </c>
    </row>
    <row r="57" spans="5:6" x14ac:dyDescent="0.25">
      <c r="E57" s="42">
        <f>時間間隔!E57</f>
        <v>0.81249999999999933</v>
      </c>
      <c r="F57" s="4" t="str">
        <f ca="1">IFERROR(INDEX(イベント_スケジュール[],MATCH(DATEVALUE(DateVal)&amp;毎日の予定[[#This Row],[Time]],LookUpDateAndTime,0),3),"")</f>
        <v/>
      </c>
    </row>
    <row r="58" spans="5:6" x14ac:dyDescent="0.25">
      <c r="E58" s="42">
        <f>時間間隔!E58</f>
        <v>0.82291666666666596</v>
      </c>
      <c r="F58" s="4" t="str">
        <f ca="1">IFERROR(INDEX(イベント_スケジュール[],MATCH(DATEVALUE(DateVal)&amp;毎日の予定[[#This Row],[Time]],LookUpDateAndTime,0),3),"")</f>
        <v/>
      </c>
    </row>
    <row r="59" spans="5:6" x14ac:dyDescent="0.25">
      <c r="E59" s="42">
        <f>時間間隔!E59</f>
        <v>0.83333333333333259</v>
      </c>
      <c r="F59" s="4" t="str">
        <f ca="1">IFERROR(INDEX(イベント_スケジュール[],MATCH(DATEVALUE(DateVal)&amp;毎日の予定[[#This Row],[Time]],LookUpDateAndTime,0),3),"")</f>
        <v/>
      </c>
    </row>
    <row r="60" spans="5:6" x14ac:dyDescent="0.25">
      <c r="E60" s="42">
        <f>時間間隔!E60</f>
        <v>0.84374999999999922</v>
      </c>
      <c r="F60" s="4" t="str">
        <f ca="1">IFERROR(INDEX(イベント_スケジュール[],MATCH(DATEVALUE(DateVal)&amp;毎日の予定[[#This Row],[Time]],LookUpDateAndTime,0),3),"")</f>
        <v/>
      </c>
    </row>
    <row r="61" spans="5:6" x14ac:dyDescent="0.25">
      <c r="E61" s="42">
        <f>時間間隔!E61</f>
        <v>0.85416666666666585</v>
      </c>
      <c r="F61" s="4" t="str">
        <f ca="1">IFERROR(INDEX(イベント_スケジュール[],MATCH(DATEVALUE(DateVal)&amp;毎日の予定[[#This Row],[Time]],LookUpDateAndTime,0),3),"")</f>
        <v/>
      </c>
    </row>
    <row r="62" spans="5:6" x14ac:dyDescent="0.25">
      <c r="E62" s="42">
        <f>時間間隔!E62</f>
        <v>0.86458333333333248</v>
      </c>
      <c r="F62" s="4" t="str">
        <f ca="1">IFERROR(INDEX(イベント_スケジュール[],MATCH(DATEVALUE(DateVal)&amp;毎日の予定[[#This Row],[Time]],LookUpDateAndTime,0),3),"")</f>
        <v/>
      </c>
    </row>
    <row r="63" spans="5:6" x14ac:dyDescent="0.25">
      <c r="E63" s="42">
        <f>時間間隔!E63</f>
        <v>0.87499999999999911</v>
      </c>
      <c r="F63" s="4" t="str">
        <f ca="1">IFERROR(INDEX(イベント_スケジュール[],MATCH(DATEVALUE(DateVal)&amp;毎日の予定[[#This Row],[Time]],LookUpDateAndTime,0),3),"")</f>
        <v/>
      </c>
    </row>
    <row r="64" spans="5:6" x14ac:dyDescent="0.25">
      <c r="E64" s="42" t="str">
        <f>時間間隔!E64</f>
        <v/>
      </c>
      <c r="F64" s="4" t="str">
        <f ca="1">IFERROR(INDEX(イベント_スケジュール[],MATCH(DATEVALUE(DateVal)&amp;毎日の予定[[#This Row],[Time]],LookUpDateAndTime,0),3),"")</f>
        <v/>
      </c>
    </row>
    <row r="65" spans="5:6" x14ac:dyDescent="0.25">
      <c r="E65" s="42" t="str">
        <f>時間間隔!E65</f>
        <v/>
      </c>
      <c r="F65" s="4" t="str">
        <f ca="1">IFERROR(INDEX(イベント_スケジュール[],MATCH(DATEVALUE(DateVal)&amp;毎日の予定[[#This Row],[Time]],LookUpDateAndTime,0),3),"")</f>
        <v/>
      </c>
    </row>
    <row r="66" spans="5:6" x14ac:dyDescent="0.25">
      <c r="E66" s="42" t="str">
        <f>時間間隔!E66</f>
        <v/>
      </c>
      <c r="F66" s="4" t="str">
        <f ca="1">IFERROR(INDEX(イベント_スケジュール[],MATCH(DATEVALUE(DateVal)&amp;毎日の予定[[#This Row],[Time]],LookUpDateAndTime,0),3),"")</f>
        <v/>
      </c>
    </row>
    <row r="67" spans="5:6" x14ac:dyDescent="0.25">
      <c r="E67" s="42" t="str">
        <f>時間間隔!E67</f>
        <v/>
      </c>
      <c r="F67" s="4" t="str">
        <f ca="1">IFERROR(INDEX(イベント_スケジュール[],MATCH(DATEVALUE(DateVal)&amp;毎日の予定[[#This Row],[Time]],LookUpDateAndTime,0),3),"")</f>
        <v/>
      </c>
    </row>
    <row r="68" spans="5:6" x14ac:dyDescent="0.25">
      <c r="E68" s="42" t="str">
        <f>時間間隔!E68</f>
        <v/>
      </c>
      <c r="F68" s="4" t="str">
        <f ca="1">IFERROR(INDEX(イベント_スケジュール[],MATCH(DATEVALUE(DateVal)&amp;毎日の予定[[#This Row],[Time]],LookUpDateAndTime,0),3),"")</f>
        <v/>
      </c>
    </row>
    <row r="69" spans="5:6" x14ac:dyDescent="0.25">
      <c r="E69" s="42" t="str">
        <f>時間間隔!E69</f>
        <v/>
      </c>
      <c r="F69" s="4" t="str">
        <f ca="1">IFERROR(INDEX(イベント_スケジュール[],MATCH(DATEVALUE(DateVal)&amp;毎日の予定[[#This Row],[Time]],LookUpDateAndTime,0),3),"")</f>
        <v/>
      </c>
    </row>
    <row r="70" spans="5:6" x14ac:dyDescent="0.25">
      <c r="E70" s="42" t="str">
        <f>時間間隔!E70</f>
        <v/>
      </c>
      <c r="F70" s="4" t="str">
        <f ca="1">IFERROR(INDEX(イベント_スケジュール[],MATCH(DATEVALUE(DateVal)&amp;毎日の予定[[#This Row],[Time]],LookUpDateAndTime,0),3),"")</f>
        <v/>
      </c>
    </row>
    <row r="71" spans="5:6" x14ac:dyDescent="0.25">
      <c r="E71" s="42" t="str">
        <f>時間間隔!E71</f>
        <v/>
      </c>
      <c r="F71" s="4" t="str">
        <f ca="1">IFERROR(INDEX(イベント_スケジュール[],MATCH(DATEVALUE(DateVal)&amp;毎日の予定[[#This Row],[Time]],LookUpDateAndTime,0),3),"")</f>
        <v/>
      </c>
    </row>
    <row r="72" spans="5:6" x14ac:dyDescent="0.25">
      <c r="E72" s="42" t="str">
        <f>時間間隔!E72</f>
        <v/>
      </c>
      <c r="F72" s="4" t="str">
        <f ca="1">IFERROR(INDEX(イベント_スケジュール[],MATCH(DATEVALUE(DateVal)&amp;毎日の予定[[#This Row],[Time]],LookUpDateAndTime,0),3),"")</f>
        <v/>
      </c>
    </row>
    <row r="73" spans="5:6" x14ac:dyDescent="0.25">
      <c r="E73" s="42" t="str">
        <f>時間間隔!E73</f>
        <v/>
      </c>
      <c r="F73" s="4" t="str">
        <f ca="1">IFERROR(INDEX(イベント_スケジュール[],MATCH(DATEVALUE(DateVal)&amp;毎日の予定[[#This Row],[Time]],LookUpDateAndTime,0),3),"")</f>
        <v/>
      </c>
    </row>
    <row r="74" spans="5:6" x14ac:dyDescent="0.25">
      <c r="E74" s="42" t="str">
        <f>時間間隔!E74</f>
        <v/>
      </c>
      <c r="F74" s="4" t="str">
        <f ca="1">IFERROR(INDEX(イベント_スケジュール[],MATCH(DATEVALUE(DateVal)&amp;毎日の予定[[#This Row],[Time]],LookUpDateAndTime,0),3),"")</f>
        <v/>
      </c>
    </row>
    <row r="75" spans="5:6" x14ac:dyDescent="0.25">
      <c r="E75" s="42" t="str">
        <f>時間間隔!E75</f>
        <v/>
      </c>
      <c r="F75" s="4" t="str">
        <f ca="1">IFERROR(INDEX(イベント_スケジュール[],MATCH(DATEVALUE(DateVal)&amp;毎日の予定[[#This Row],[Time]],LookUpDateAndTime,0),3),"")</f>
        <v/>
      </c>
    </row>
  </sheetData>
  <mergeCells count="22">
    <mergeCell ref="B26:C26"/>
    <mergeCell ref="H32:H33"/>
    <mergeCell ref="B2:C6"/>
    <mergeCell ref="M24:M26"/>
    <mergeCell ref="M27:M29"/>
    <mergeCell ref="M30:M32"/>
    <mergeCell ref="B11:C11"/>
    <mergeCell ref="B19:C19"/>
    <mergeCell ref="H10:H11"/>
    <mergeCell ref="H16:H17"/>
    <mergeCell ref="H22:H23"/>
    <mergeCell ref="H4:H5"/>
    <mergeCell ref="M18:M20"/>
    <mergeCell ref="B7:C9"/>
    <mergeCell ref="M3:M5"/>
    <mergeCell ref="M6:M8"/>
    <mergeCell ref="H27:H28"/>
    <mergeCell ref="M12:M14"/>
    <mergeCell ref="M33:M35"/>
    <mergeCell ref="M9:M11"/>
    <mergeCell ref="M15:M17"/>
    <mergeCell ref="M21:M23"/>
  </mergeCells>
  <phoneticPr fontId="7"/>
  <conditionalFormatting sqref="E3:F75">
    <cfRule type="expression" dxfId="17" priority="1">
      <formula>$E3&gt;EndTime</formula>
    </cfRule>
    <cfRule type="expression" dxfId="16" priority="2">
      <formula>$E3=EndTime</formula>
    </cfRule>
    <cfRule type="expression" dxfId="15" priority="3">
      <formula>LOWER(TRIM($F3))=ScheduleHighlight</formula>
    </cfRule>
  </conditionalFormatting>
  <dataValidations count="23">
    <dataValidation allowBlank="1" showInputMessage="1" showErrorMessage="1" prompt="このセルには年を入力します" sqref="C13"/>
    <dataValidation type="list" errorStyle="warning" allowBlank="1" showInputMessage="1" showErrorMessage="1" error="リストから月を選びます。[キャンセル] を選択し、Alt キーを押しながら下方向キーを押して、ドロップダウン リストから選択します" prompt="ドロップダウン リストから月を選びます。Alt キーを押しながら下方向キーを押し、Enter キーを押して月を選択します" sqref="C15">
      <formula1>"1 月, 2 月, 3 月, 4 月, 5 月, 6 月, 7 月, 8 月, 9 月, 10 月, 11 月, 12 月"</formula1>
    </dataValidation>
    <dataValidation type="whole" errorStyle="warning" allowBlank="1" showInputMessage="1" showErrorMessage="1" error="1 から 31 までの日付の値を入力します" prompt="このセルには日付を入力します" sqref="C17">
      <formula1>1</formula1>
      <formula2>31</formula2>
    </dataValidation>
    <dataValidation allowBlank="1" showInputMessage="1" showErrorMessage="1" prompt="自動的に決定された日付がこのセルの内容です。イベントは、イベント スケジュール ワークシートに基づいてこの列に自動的に入力されます。日付が指定されていない場合、既定値は今日の日付です" sqref="F2"/>
    <dataValidation allowBlank="1" showInputMessage="1" showErrorMessage="1" prompt="この列には、メモまたは To Do リストを入力します" sqref="M2"/>
    <dataValidation allowBlank="1" showInputMessage="1" showErrorMessage="1" prompt="セル C17 に入力した日付に基づいて自動的に更新される曜日セル C17 が空白の場合、既定値は今日の曜日になります。" sqref="B2:C6"/>
    <dataValidation allowBlank="1" showInputMessage="1" showErrorMessage="1" prompt="セル C13 から C17 に入力した日付に基づいて自動的に決定される曜日" sqref="B7:C9"/>
    <dataValidation allowBlank="1" showInputMessage="1" showErrorMessage="1" prompt="時刻を編集するための時間間隔ワークシートへのナビゲーション リンク" sqref="B21"/>
    <dataValidation allowBlank="1" showInputMessage="1" showErrorMessage="1" prompt="イベントを追加するためのイベント スケジュール ワークシートへのナビゲーション リンク" sqref="B23"/>
    <dataValidation allowBlank="1" showInputMessage="1" showErrorMessage="1" prompt="このワークシートでは毎日の予定を週単位で表示し、メモを追加します。イベント スケジュール ワークシートに任意の日付のイベントを追加します。時間間隔ワークシートで予定の時刻と間隔を変更します" sqref="A1"/>
    <dataValidation allowBlank="1" showInputMessage="1" showErrorMessage="1" prompt="スケジュール内で強調表示する活動や項目を入力します" sqref="B26:C26"/>
    <dataValidation allowBlank="1" showInputMessage="1" showErrorMessage="1" prompt="時間間隔ワークシートの時刻テーブルの定義に基づいて自動的に更新される、時刻のスケジュール時計の画像がこのセルの内容です" sqref="E2"/>
    <dataValidation allowBlank="1" showInputMessage="1" showErrorMessage="1" prompt="イベント スケジュールに基づいて自動的に更新される時間が列 I の内容です" sqref="I2"/>
    <dataValidation allowBlank="1" showInputMessage="1" showErrorMessage="1" prompt="自動的に更新される週単位ビュー。列 H に曜日と日付、イベントの時刻と詳細が下の列 I と J に表示されます。カメラの画像とこの週単位ビューのタイトルが、このセルの内容です" sqref="H2"/>
    <dataValidation allowBlank="1" showInputMessage="1" showErrorMessage="1" prompt="イベント スケジュールに基づいて自動的に更新されるイベントの詳細が列 J の内容です" sqref="J2"/>
    <dataValidation allowBlank="1" showInputMessage="1" showErrorMessage="1" prompt="以下の日付を入力:セル C13 に年、セル C15 に月、セル C17 に日" sqref="B11:C11"/>
    <dataValidation allowBlank="1" showInputMessage="1" showErrorMessage="1" prompt="以下のセルを選択して、時間間隔を変更し、イベントを追加します。 " sqref="B19:C19"/>
    <dataValidation allowBlank="1" showInputMessage="1" showErrorMessage="1" prompt="スケジュール内で強調表示する活動や項目を以下に入力します。" sqref="B25"/>
    <dataValidation allowBlank="1" showInputMessage="1" showErrorMessage="1" prompt="ワークシートのタイトルは、このセルの内容です。毎日の予定を表示するには、セル C13 から C17 に日付を入力します。イベント スケジュールのセル B23 に移動します。セル B21 に移動して時刻と間隔を変更します" sqref="B1"/>
    <dataValidation allowBlank="1" showInputMessage="1" showErrorMessage="1" prompt="完了したタスクにチェック マークを付けるためのチェック ボックスが、この列の内容です。メモ / To Do リストの各項目の 2 行目にチェック ボックスがあります。たとえば、M3 から M5 のメモのチェック ボックスは L4 にあります" sqref="L2"/>
    <dataValidation allowBlank="1" showInputMessage="1" showErrorMessage="1" prompt="右側のセルで年を設定します" sqref="B13"/>
    <dataValidation allowBlank="1" showInputMessage="1" showErrorMessage="1" prompt="右側のセルで月を選択します" sqref="B15"/>
    <dataValidation allowBlank="1" showInputMessage="1" showErrorMessage="1" prompt="右側のセルで日を設定します" sqref="B17"/>
  </dataValidations>
  <hyperlinks>
    <hyperlink ref="B21" location="時間間隔!A1" tooltip="時間間隔を編集するときに選択します" display="時間間隔を編集するときに選択します"/>
    <hyperlink ref="B23" location="'イベント スケジュール'!A1" tooltip="新しいイベントを追加するときに選択します" display="新しいイベントを追加するときに選択します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3 I9 I15 I21 I26 I31 I35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H15"/>
  <sheetViews>
    <sheetView showGridLines="0" zoomScaleNormal="100" workbookViewId="0"/>
  </sheetViews>
  <sheetFormatPr defaultRowHeight="15.75" x14ac:dyDescent="0.25"/>
  <cols>
    <col min="1" max="1" width="2.109375" style="4" customWidth="1"/>
    <col min="2" max="3" width="15.6640625" style="4" customWidth="1"/>
    <col min="4" max="4" width="2.77734375" style="4" customWidth="1"/>
    <col min="5" max="5" width="23.6640625" style="4" customWidth="1"/>
    <col min="6" max="6" width="20.109375" style="4" customWidth="1"/>
    <col min="7" max="7" width="36.21875" style="4" customWidth="1"/>
    <col min="8" max="8" width="20.6640625" style="4" hidden="1" customWidth="1"/>
    <col min="9" max="9" width="2.77734375" style="4" customWidth="1"/>
    <col min="10" max="10" width="7.109375" style="4" customWidth="1"/>
    <col min="11" max="16384" width="8.88671875" style="4"/>
  </cols>
  <sheetData>
    <row r="1" spans="2:8" s="29" customFormat="1" ht="39.950000000000003" customHeight="1" x14ac:dyDescent="0.25">
      <c r="B1" s="28" t="s">
        <v>14</v>
      </c>
      <c r="C1" s="4"/>
      <c r="E1" s="30"/>
      <c r="F1" s="28"/>
    </row>
    <row r="2" spans="2:8" s="29" customFormat="1" ht="27.95" customHeight="1" x14ac:dyDescent="0.25">
      <c r="B2" s="51">
        <f ca="1">DAY(DateVal)</f>
        <v>30</v>
      </c>
      <c r="C2" s="51"/>
      <c r="E2" s="31" t="s">
        <v>16</v>
      </c>
      <c r="F2" s="31" t="s">
        <v>9</v>
      </c>
      <c r="G2" s="31" t="s">
        <v>17</v>
      </c>
      <c r="H2" s="32" t="s">
        <v>28</v>
      </c>
    </row>
    <row r="3" spans="2:8" s="29" customFormat="1" ht="15" customHeight="1" x14ac:dyDescent="0.25">
      <c r="B3" s="51"/>
      <c r="C3" s="51"/>
      <c r="E3" s="33">
        <f ca="1">TODAY()</f>
        <v>43008</v>
      </c>
      <c r="F3" s="42">
        <v>0.25</v>
      </c>
      <c r="G3" s="34" t="s">
        <v>18</v>
      </c>
      <c r="H3" s="35" t="str">
        <f ca="1">イベント_スケジュール[[#This Row],[日付]]&amp;"|"&amp;COUNTIF($E$3:E3,E3)</f>
        <v>43008|1</v>
      </c>
    </row>
    <row r="4" spans="2:8" s="29" customFormat="1" ht="15" customHeight="1" x14ac:dyDescent="0.25">
      <c r="B4" s="51"/>
      <c r="C4" s="51"/>
      <c r="E4" s="33">
        <f t="shared" ref="E4:E13" ca="1" si="0">TODAY()</f>
        <v>43008</v>
      </c>
      <c r="F4" s="42">
        <v>0.27083333333333331</v>
      </c>
      <c r="G4" s="34" t="s">
        <v>19</v>
      </c>
      <c r="H4" s="35" t="str">
        <f ca="1">イベント_スケジュール[[#This Row],[日付]]&amp;"|"&amp;COUNTIF($E$3:E4,E4)</f>
        <v>43008|2</v>
      </c>
    </row>
    <row r="5" spans="2:8" s="29" customFormat="1" ht="15" customHeight="1" x14ac:dyDescent="0.25">
      <c r="B5" s="51"/>
      <c r="C5" s="51"/>
      <c r="E5" s="33">
        <f t="shared" ca="1" si="0"/>
        <v>43008</v>
      </c>
      <c r="F5" s="42">
        <v>0.3125</v>
      </c>
      <c r="G5" s="34" t="s">
        <v>20</v>
      </c>
      <c r="H5" s="35" t="str">
        <f ca="1">イベント_スケジュール[[#This Row],[日付]]&amp;"|"&amp;COUNTIF($E$3:E5,E5)</f>
        <v>43008|3</v>
      </c>
    </row>
    <row r="6" spans="2:8" s="29" customFormat="1" ht="15" customHeight="1" x14ac:dyDescent="0.25">
      <c r="B6" s="50" t="str">
        <f ca="1">TEXT(DateVal,"aaaa")</f>
        <v>土曜日</v>
      </c>
      <c r="C6" s="50"/>
      <c r="E6" s="33">
        <f t="shared" ca="1" si="0"/>
        <v>43008</v>
      </c>
      <c r="F6" s="42">
        <v>0.33333333333333298</v>
      </c>
      <c r="G6" s="34" t="s">
        <v>21</v>
      </c>
      <c r="H6" s="35" t="str">
        <f ca="1">イベント_スケジュール[[#This Row],[日付]]&amp;"|"&amp;COUNTIF($E$3:E6,E6)</f>
        <v>43008|4</v>
      </c>
    </row>
    <row r="7" spans="2:8" s="29" customFormat="1" ht="15" customHeight="1" x14ac:dyDescent="0.25">
      <c r="B7" s="50"/>
      <c r="C7" s="50"/>
      <c r="E7" s="33">
        <f t="shared" ca="1" si="0"/>
        <v>43008</v>
      </c>
      <c r="F7" s="42">
        <v>0.41666666666666669</v>
      </c>
      <c r="G7" s="34" t="s">
        <v>8</v>
      </c>
      <c r="H7" s="35" t="str">
        <f ca="1">イベント_スケジュール[[#This Row],[日付]]&amp;"|"&amp;COUNTIF($E$3:E7,E7)</f>
        <v>43008|5</v>
      </c>
    </row>
    <row r="8" spans="2:8" s="29" customFormat="1" ht="15.75" customHeight="1" thickBot="1" x14ac:dyDescent="0.3">
      <c r="B8" s="49" t="str">
        <f ca="1">DateVal</f>
        <v>2017年9月30日</v>
      </c>
      <c r="C8" s="49"/>
      <c r="E8" s="33">
        <f t="shared" ca="1" si="0"/>
        <v>43008</v>
      </c>
      <c r="F8" s="42">
        <v>0.5</v>
      </c>
      <c r="G8" s="34" t="s">
        <v>22</v>
      </c>
      <c r="H8" s="35" t="str">
        <f ca="1">イベント_スケジュール[[#This Row],[日付]]&amp;"|"&amp;COUNTIF($E$3:E8,E8)</f>
        <v>43008|6</v>
      </c>
    </row>
    <row r="9" spans="2:8" s="29" customFormat="1" ht="15" customHeight="1" thickTop="1" x14ac:dyDescent="0.25">
      <c r="B9" s="5"/>
      <c r="C9" s="5"/>
      <c r="E9" s="33">
        <f t="shared" ca="1" si="0"/>
        <v>43008</v>
      </c>
      <c r="F9" s="42">
        <v>0.54166666666666596</v>
      </c>
      <c r="G9" s="34" t="s">
        <v>23</v>
      </c>
      <c r="H9" s="35" t="str">
        <f ca="1">イベント_スケジュール[[#This Row],[日付]]&amp;"|"&amp;COUNTIF($E$3:E9,E9)</f>
        <v>43008|7</v>
      </c>
    </row>
    <row r="10" spans="2:8" s="29" customFormat="1" ht="15" customHeight="1" x14ac:dyDescent="0.25">
      <c r="B10" s="1" t="s">
        <v>40</v>
      </c>
      <c r="C10" s="5" t="s">
        <v>37</v>
      </c>
      <c r="E10" s="33">
        <f t="shared" ca="1" si="0"/>
        <v>43008</v>
      </c>
      <c r="F10" s="42">
        <v>0.5625</v>
      </c>
      <c r="G10" s="34" t="s">
        <v>24</v>
      </c>
      <c r="H10" s="35" t="str">
        <f ca="1">イベント_スケジュール[[#This Row],[日付]]&amp;"|"&amp;COUNTIF($E$3:E10,E10)</f>
        <v>43008|8</v>
      </c>
    </row>
    <row r="11" spans="2:8" s="29" customFormat="1" ht="15" customHeight="1" x14ac:dyDescent="0.25">
      <c r="B11" s="5"/>
      <c r="C11" s="5"/>
      <c r="E11" s="33">
        <f t="shared" ca="1" si="0"/>
        <v>43008</v>
      </c>
      <c r="F11" s="42">
        <v>0.625</v>
      </c>
      <c r="G11" s="34" t="s">
        <v>8</v>
      </c>
      <c r="H11" s="35" t="str">
        <f ca="1">イベント_スケジュール[[#This Row],[日付]]&amp;"|"&amp;COUNTIF($E$3:E11,E11)</f>
        <v>43008|9</v>
      </c>
    </row>
    <row r="12" spans="2:8" s="29" customFormat="1" ht="15" customHeight="1" x14ac:dyDescent="0.25">
      <c r="B12" s="1" t="s">
        <v>39</v>
      </c>
      <c r="C12" s="5" t="s">
        <v>38</v>
      </c>
      <c r="E12" s="33">
        <f t="shared" ca="1" si="0"/>
        <v>43008</v>
      </c>
      <c r="F12" s="42">
        <v>0.70833333333333304</v>
      </c>
      <c r="G12" s="34" t="s">
        <v>25</v>
      </c>
      <c r="H12" s="35" t="str">
        <f ca="1">イベント_スケジュール[[#This Row],[日付]]&amp;"|"&amp;COUNTIF($E$3:E12,E12)</f>
        <v>43008|10</v>
      </c>
    </row>
    <row r="13" spans="2:8" s="29" customFormat="1" ht="16.5" x14ac:dyDescent="0.25">
      <c r="B13" s="5"/>
      <c r="C13" s="5"/>
      <c r="E13" s="33">
        <f t="shared" ca="1" si="0"/>
        <v>43008</v>
      </c>
      <c r="F13" s="42">
        <v>0.75</v>
      </c>
      <c r="G13" s="34" t="s">
        <v>26</v>
      </c>
      <c r="H13" s="35" t="str">
        <f ca="1">イベント_スケジュール[[#This Row],[日付]]&amp;"|"&amp;COUNTIF($E$3:E13,E13)</f>
        <v>43008|11</v>
      </c>
    </row>
    <row r="14" spans="2:8" s="29" customFormat="1" x14ac:dyDescent="0.25">
      <c r="B14" s="4"/>
      <c r="C14" s="4"/>
      <c r="E14" s="33">
        <f ca="1">TODAY()+1</f>
        <v>43009</v>
      </c>
      <c r="F14" s="42">
        <v>0.27083333333333331</v>
      </c>
      <c r="G14" s="34" t="s">
        <v>27</v>
      </c>
      <c r="H14" s="35" t="str">
        <f ca="1">イベント_スケジュール[[#This Row],[日付]]&amp;"|"&amp;COUNTIF($E$3:E14,E14)</f>
        <v>43009|1</v>
      </c>
    </row>
    <row r="15" spans="2:8" s="29" customFormat="1" x14ac:dyDescent="0.25">
      <c r="B15" s="4"/>
      <c r="C15" s="4"/>
      <c r="E15" s="33">
        <f ca="1">TODAY()+1</f>
        <v>43009</v>
      </c>
      <c r="F15" s="42">
        <v>0.3125</v>
      </c>
      <c r="G15" s="34" t="s">
        <v>20</v>
      </c>
      <c r="H15" s="35" t="str">
        <f ca="1">イベント_スケジュール[[#This Row],[日付]]&amp;"|"&amp;COUNTIF($E$3:E15,E15)</f>
        <v>43009|2</v>
      </c>
    </row>
  </sheetData>
  <mergeCells count="3">
    <mergeCell ref="B8:C8"/>
    <mergeCell ref="B6:C7"/>
    <mergeCell ref="B2:C5"/>
  </mergeCells>
  <phoneticPr fontId="7"/>
  <dataValidations count="10">
    <dataValidation type="list" allowBlank="1" showInputMessage="1" showErrorMessage="1" error="このイベント スケジュールの有効な時間を選択します。[キャンセル] を選択して、Alt キーと下方向キーを押し、リストから選んで Enter キーを押します" sqref="F3:F15">
      <formula1>TimesList</formula1>
    </dataValidation>
    <dataValidation allowBlank="1" showInputMessage="1" showErrorMessage="1" prompt="この列にイベントの日付を入力します" sqref="E2"/>
    <dataValidation allowBlank="1" showInputMessage="1" showErrorMessage="1" prompt="この列にイベントの時刻を入力します。Alt キーを押しながら下方向キーを押してドロップダウン リストを開き、Enter キーを押して時刻を選択します" sqref="F2"/>
    <dataValidation allowBlank="1" showInputMessage="1" showErrorMessage="1" prompt="この列にはイベントの内容を入力します" sqref="G2"/>
    <dataValidation allowBlank="1" showInputMessage="1" showErrorMessage="1" prompt="スケジュール テーブルにイベントを追加します。列 F の時間は、時間間隔ワークシートで定義されます。 " sqref="A1"/>
    <dataValidation allowBlank="1" showInputMessage="1" showErrorMessage="1" prompt="時間間隔ワークシートへのナビゲーション リンク" sqref="B10"/>
    <dataValidation allowBlank="1" showInputMessage="1" showErrorMessage="1" prompt="毎日の予定ワークシートへのナビゲーション リンク" sqref="B12"/>
    <dataValidation allowBlank="1" showInputMessage="1" showErrorMessage="1" prompt="イベント スケジュール テーブルにイベントの日付、時刻、内容を入力します。時間間隔ワークシートと毎日の予定ワークシートへのナビゲーション リンクが、セル B10 と B12 の内容です" sqref="B1"/>
    <dataValidation allowBlank="1" showInputMessage="1" showErrorMessage="1" prompt="毎日の予定に定義したとおりに自動的に更新される日付" sqref="B2 B8"/>
    <dataValidation allowBlank="1" showInputMessage="1" showErrorMessage="1" prompt="毎日の予定に定義した日付に基づいて自動的に決定される曜日" sqref="B6"/>
  </dataValidations>
  <hyperlinks>
    <hyperlink ref="B10" location="時間間隔!A1" tooltip="時間間隔を編集するときに選択します" display="時間間隔を編集するときに選択します"/>
    <hyperlink ref="B12" location="毎日の予定!A1" tooltip="毎日の予定を表示するときに選択します" display="毎日の予定を表示するときに選択します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E75"/>
  <sheetViews>
    <sheetView showGridLines="0" zoomScaleNormal="100" workbookViewId="0"/>
  </sheetViews>
  <sheetFormatPr defaultRowHeight="18.75" customHeight="1" x14ac:dyDescent="0.25"/>
  <cols>
    <col min="1" max="1" width="2.109375" style="4" customWidth="1"/>
    <col min="2" max="3" width="16.77734375" style="4" customWidth="1"/>
    <col min="4" max="4" width="2.77734375" style="4" customWidth="1"/>
    <col min="5" max="5" width="16.44140625" style="4" customWidth="1"/>
    <col min="6" max="16384" width="8.88671875" style="4"/>
  </cols>
  <sheetData>
    <row r="1" spans="2:5" ht="39.950000000000003" customHeight="1" x14ac:dyDescent="0.25">
      <c r="B1" s="3" t="s">
        <v>29</v>
      </c>
    </row>
    <row r="2" spans="2:5" ht="27.95" customHeight="1" x14ac:dyDescent="0.25">
      <c r="B2" s="47" t="s">
        <v>30</v>
      </c>
      <c r="C2" s="47"/>
      <c r="E2" s="31" t="s">
        <v>9</v>
      </c>
    </row>
    <row r="3" spans="2:5" ht="18.75" customHeight="1" x14ac:dyDescent="0.25">
      <c r="E3" s="9">
        <f>Start_time</f>
        <v>0.25</v>
      </c>
    </row>
    <row r="4" spans="2:5" ht="18.75" customHeight="1" x14ac:dyDescent="0.25">
      <c r="B4" s="21" t="s">
        <v>31</v>
      </c>
      <c r="C4" s="36">
        <v>0.25</v>
      </c>
      <c r="E4" s="37">
        <f t="shared" ref="E4:E35" si="0">IFERROR(IF($E3+増分&gt;EndTime,"",$E3+増分),"")</f>
        <v>0.26041666666666669</v>
      </c>
    </row>
    <row r="5" spans="2:5" ht="18.75" customHeight="1" x14ac:dyDescent="0.25">
      <c r="E5" s="37">
        <f t="shared" si="0"/>
        <v>0.27083333333333337</v>
      </c>
    </row>
    <row r="6" spans="2:5" ht="18.75" customHeight="1" x14ac:dyDescent="0.25">
      <c r="B6" s="21" t="s">
        <v>32</v>
      </c>
      <c r="C6" s="38" t="s">
        <v>34</v>
      </c>
      <c r="E6" s="37">
        <f t="shared" si="0"/>
        <v>0.28125000000000006</v>
      </c>
    </row>
    <row r="7" spans="2:5" ht="18.75" customHeight="1" x14ac:dyDescent="0.25">
      <c r="E7" s="37">
        <f t="shared" si="0"/>
        <v>0.29166666666666674</v>
      </c>
    </row>
    <row r="8" spans="2:5" ht="18.75" customHeight="1" x14ac:dyDescent="0.25">
      <c r="B8" s="21" t="s">
        <v>33</v>
      </c>
      <c r="C8" s="36">
        <v>0.875</v>
      </c>
      <c r="E8" s="37">
        <f t="shared" si="0"/>
        <v>0.30208333333333343</v>
      </c>
    </row>
    <row r="9" spans="2:5" ht="18.75" customHeight="1" x14ac:dyDescent="0.25">
      <c r="E9" s="37">
        <f t="shared" si="0"/>
        <v>0.31250000000000011</v>
      </c>
    </row>
    <row r="10" spans="2:5" ht="18.75" customHeight="1" x14ac:dyDescent="0.25">
      <c r="B10" s="47" t="s">
        <v>1</v>
      </c>
      <c r="C10" s="47"/>
      <c r="E10" s="37">
        <f t="shared" si="0"/>
        <v>0.3229166666666668</v>
      </c>
    </row>
    <row r="11" spans="2:5" ht="18.75" customHeight="1" x14ac:dyDescent="0.25">
      <c r="E11" s="37">
        <f t="shared" si="0"/>
        <v>0.33333333333333348</v>
      </c>
    </row>
    <row r="12" spans="2:5" ht="18.75" customHeight="1" x14ac:dyDescent="0.25">
      <c r="B12" s="24" t="s">
        <v>15</v>
      </c>
      <c r="E12" s="37">
        <f t="shared" si="0"/>
        <v>0.34375000000000017</v>
      </c>
    </row>
    <row r="13" spans="2:5" ht="18.75" customHeight="1" x14ac:dyDescent="0.25">
      <c r="E13" s="37">
        <f t="shared" si="0"/>
        <v>0.35416666666666685</v>
      </c>
    </row>
    <row r="14" spans="2:5" ht="18.75" customHeight="1" x14ac:dyDescent="0.25">
      <c r="B14" s="24" t="s">
        <v>6</v>
      </c>
      <c r="E14" s="37">
        <f t="shared" si="0"/>
        <v>0.36458333333333354</v>
      </c>
    </row>
    <row r="15" spans="2:5" ht="18.75" customHeight="1" x14ac:dyDescent="0.25">
      <c r="E15" s="37">
        <f t="shared" si="0"/>
        <v>0.37500000000000022</v>
      </c>
    </row>
    <row r="16" spans="2:5" ht="18.75" customHeight="1" x14ac:dyDescent="0.25">
      <c r="E16" s="37">
        <f t="shared" si="0"/>
        <v>0.38541666666666691</v>
      </c>
    </row>
    <row r="17" spans="5:5" ht="18.75" customHeight="1" x14ac:dyDescent="0.25">
      <c r="E17" s="37">
        <f t="shared" si="0"/>
        <v>0.39583333333333359</v>
      </c>
    </row>
    <row r="18" spans="5:5" ht="18.75" customHeight="1" x14ac:dyDescent="0.25">
      <c r="E18" s="37">
        <f t="shared" si="0"/>
        <v>0.40625000000000028</v>
      </c>
    </row>
    <row r="19" spans="5:5" ht="18.75" customHeight="1" x14ac:dyDescent="0.25">
      <c r="E19" s="37">
        <f t="shared" si="0"/>
        <v>0.41666666666666696</v>
      </c>
    </row>
    <row r="20" spans="5:5" ht="18.75" customHeight="1" x14ac:dyDescent="0.25">
      <c r="E20" s="37">
        <f t="shared" si="0"/>
        <v>0.42708333333333365</v>
      </c>
    </row>
    <row r="21" spans="5:5" ht="18.75" customHeight="1" x14ac:dyDescent="0.25">
      <c r="E21" s="37">
        <f t="shared" si="0"/>
        <v>0.43750000000000033</v>
      </c>
    </row>
    <row r="22" spans="5:5" ht="18.75" customHeight="1" x14ac:dyDescent="0.25">
      <c r="E22" s="37">
        <f t="shared" si="0"/>
        <v>0.44791666666666702</v>
      </c>
    </row>
    <row r="23" spans="5:5" ht="18.75" customHeight="1" x14ac:dyDescent="0.25">
      <c r="E23" s="37">
        <f t="shared" si="0"/>
        <v>0.4583333333333337</v>
      </c>
    </row>
    <row r="24" spans="5:5" ht="18.75" customHeight="1" x14ac:dyDescent="0.25">
      <c r="E24" s="37">
        <f t="shared" si="0"/>
        <v>0.46875000000000039</v>
      </c>
    </row>
    <row r="25" spans="5:5" ht="18.75" customHeight="1" x14ac:dyDescent="0.25">
      <c r="E25" s="37">
        <f t="shared" si="0"/>
        <v>0.47916666666666707</v>
      </c>
    </row>
    <row r="26" spans="5:5" ht="18.75" customHeight="1" x14ac:dyDescent="0.25">
      <c r="E26" s="37">
        <f t="shared" si="0"/>
        <v>0.48958333333333376</v>
      </c>
    </row>
    <row r="27" spans="5:5" ht="18.75" customHeight="1" x14ac:dyDescent="0.25">
      <c r="E27" s="37">
        <f t="shared" si="0"/>
        <v>0.50000000000000044</v>
      </c>
    </row>
    <row r="28" spans="5:5" ht="18.75" customHeight="1" x14ac:dyDescent="0.25">
      <c r="E28" s="37">
        <f t="shared" si="0"/>
        <v>0.51041666666666707</v>
      </c>
    </row>
    <row r="29" spans="5:5" ht="18.75" customHeight="1" x14ac:dyDescent="0.25">
      <c r="E29" s="37">
        <f t="shared" si="0"/>
        <v>0.5208333333333337</v>
      </c>
    </row>
    <row r="30" spans="5:5" ht="18.75" customHeight="1" x14ac:dyDescent="0.25">
      <c r="E30" s="37">
        <f t="shared" si="0"/>
        <v>0.53125000000000033</v>
      </c>
    </row>
    <row r="31" spans="5:5" ht="18.75" customHeight="1" x14ac:dyDescent="0.25">
      <c r="E31" s="37">
        <f t="shared" si="0"/>
        <v>0.54166666666666696</v>
      </c>
    </row>
    <row r="32" spans="5:5" ht="18.75" customHeight="1" x14ac:dyDescent="0.25">
      <c r="E32" s="37">
        <f t="shared" si="0"/>
        <v>0.55208333333333359</v>
      </c>
    </row>
    <row r="33" spans="5:5" ht="18.75" customHeight="1" x14ac:dyDescent="0.25">
      <c r="E33" s="37">
        <f t="shared" si="0"/>
        <v>0.56250000000000022</v>
      </c>
    </row>
    <row r="34" spans="5:5" ht="18.75" customHeight="1" x14ac:dyDescent="0.25">
      <c r="E34" s="37">
        <f>IFERROR(IF($E33+増分&gt;EndTime,"",$E33+増分),"")</f>
        <v>0.57291666666666685</v>
      </c>
    </row>
    <row r="35" spans="5:5" ht="18.75" customHeight="1" x14ac:dyDescent="0.25">
      <c r="E35" s="37">
        <f t="shared" si="0"/>
        <v>0.58333333333333348</v>
      </c>
    </row>
    <row r="36" spans="5:5" ht="18.75" customHeight="1" x14ac:dyDescent="0.25">
      <c r="E36" s="37">
        <f t="shared" ref="E36:E67" si="1">IFERROR(IF($E35+増分&gt;EndTime,"",$E35+増分),"")</f>
        <v>0.59375000000000011</v>
      </c>
    </row>
    <row r="37" spans="5:5" ht="18.75" customHeight="1" x14ac:dyDescent="0.25">
      <c r="E37" s="37">
        <f t="shared" si="1"/>
        <v>0.60416666666666674</v>
      </c>
    </row>
    <row r="38" spans="5:5" ht="18.75" customHeight="1" x14ac:dyDescent="0.25">
      <c r="E38" s="37">
        <f t="shared" si="1"/>
        <v>0.61458333333333337</v>
      </c>
    </row>
    <row r="39" spans="5:5" ht="18.75" customHeight="1" x14ac:dyDescent="0.25">
      <c r="E39" s="37">
        <f t="shared" si="1"/>
        <v>0.625</v>
      </c>
    </row>
    <row r="40" spans="5:5" ht="18.75" customHeight="1" x14ac:dyDescent="0.25">
      <c r="E40" s="37">
        <f t="shared" si="1"/>
        <v>0.63541666666666663</v>
      </c>
    </row>
    <row r="41" spans="5:5" ht="18.75" customHeight="1" x14ac:dyDescent="0.25">
      <c r="E41" s="37">
        <f t="shared" si="1"/>
        <v>0.64583333333333326</v>
      </c>
    </row>
    <row r="42" spans="5:5" ht="18.75" customHeight="1" x14ac:dyDescent="0.25">
      <c r="E42" s="37">
        <f t="shared" si="1"/>
        <v>0.65624999999999989</v>
      </c>
    </row>
    <row r="43" spans="5:5" ht="18.75" customHeight="1" x14ac:dyDescent="0.25">
      <c r="E43" s="37">
        <f t="shared" si="1"/>
        <v>0.66666666666666652</v>
      </c>
    </row>
    <row r="44" spans="5:5" ht="18.75" customHeight="1" x14ac:dyDescent="0.25">
      <c r="E44" s="37">
        <f t="shared" si="1"/>
        <v>0.67708333333333315</v>
      </c>
    </row>
    <row r="45" spans="5:5" ht="18.75" customHeight="1" x14ac:dyDescent="0.25">
      <c r="E45" s="37">
        <f t="shared" si="1"/>
        <v>0.68749999999999978</v>
      </c>
    </row>
    <row r="46" spans="5:5" ht="18.75" customHeight="1" x14ac:dyDescent="0.25">
      <c r="E46" s="37">
        <f t="shared" si="1"/>
        <v>0.69791666666666641</v>
      </c>
    </row>
    <row r="47" spans="5:5" ht="18.75" customHeight="1" x14ac:dyDescent="0.25">
      <c r="E47" s="37">
        <f t="shared" si="1"/>
        <v>0.70833333333333304</v>
      </c>
    </row>
    <row r="48" spans="5:5" ht="18.75" customHeight="1" x14ac:dyDescent="0.25">
      <c r="E48" s="37">
        <f t="shared" si="1"/>
        <v>0.71874999999999967</v>
      </c>
    </row>
    <row r="49" spans="5:5" ht="18.75" customHeight="1" x14ac:dyDescent="0.25">
      <c r="E49" s="37">
        <f t="shared" si="1"/>
        <v>0.7291666666666663</v>
      </c>
    </row>
    <row r="50" spans="5:5" ht="18.75" customHeight="1" x14ac:dyDescent="0.25">
      <c r="E50" s="37">
        <f t="shared" si="1"/>
        <v>0.73958333333333293</v>
      </c>
    </row>
    <row r="51" spans="5:5" ht="18.75" customHeight="1" x14ac:dyDescent="0.25">
      <c r="E51" s="37">
        <f t="shared" si="1"/>
        <v>0.74999999999999956</v>
      </c>
    </row>
    <row r="52" spans="5:5" ht="18.75" customHeight="1" x14ac:dyDescent="0.25">
      <c r="E52" s="37">
        <f t="shared" si="1"/>
        <v>0.76041666666666619</v>
      </c>
    </row>
    <row r="53" spans="5:5" ht="18.75" customHeight="1" x14ac:dyDescent="0.25">
      <c r="E53" s="37">
        <f t="shared" si="1"/>
        <v>0.77083333333333282</v>
      </c>
    </row>
    <row r="54" spans="5:5" ht="18.75" customHeight="1" x14ac:dyDescent="0.25">
      <c r="E54" s="37">
        <f t="shared" si="1"/>
        <v>0.78124999999999944</v>
      </c>
    </row>
    <row r="55" spans="5:5" ht="18.75" customHeight="1" x14ac:dyDescent="0.25">
      <c r="E55" s="37">
        <f t="shared" si="1"/>
        <v>0.79166666666666607</v>
      </c>
    </row>
    <row r="56" spans="5:5" ht="18.75" customHeight="1" x14ac:dyDescent="0.25">
      <c r="E56" s="37">
        <f t="shared" si="1"/>
        <v>0.8020833333333327</v>
      </c>
    </row>
    <row r="57" spans="5:5" ht="18.75" customHeight="1" x14ac:dyDescent="0.25">
      <c r="E57" s="37">
        <f t="shared" si="1"/>
        <v>0.81249999999999933</v>
      </c>
    </row>
    <row r="58" spans="5:5" ht="18.75" customHeight="1" x14ac:dyDescent="0.25">
      <c r="E58" s="37">
        <f t="shared" si="1"/>
        <v>0.82291666666666596</v>
      </c>
    </row>
    <row r="59" spans="5:5" ht="18.75" customHeight="1" x14ac:dyDescent="0.25">
      <c r="E59" s="37">
        <f t="shared" si="1"/>
        <v>0.83333333333333259</v>
      </c>
    </row>
    <row r="60" spans="5:5" ht="18.75" customHeight="1" x14ac:dyDescent="0.25">
      <c r="E60" s="37">
        <f t="shared" si="1"/>
        <v>0.84374999999999922</v>
      </c>
    </row>
    <row r="61" spans="5:5" ht="18.75" customHeight="1" x14ac:dyDescent="0.25">
      <c r="E61" s="37">
        <f t="shared" si="1"/>
        <v>0.85416666666666585</v>
      </c>
    </row>
    <row r="62" spans="5:5" ht="18.75" customHeight="1" x14ac:dyDescent="0.25">
      <c r="E62" s="37">
        <f t="shared" si="1"/>
        <v>0.86458333333333248</v>
      </c>
    </row>
    <row r="63" spans="5:5" ht="18.75" customHeight="1" x14ac:dyDescent="0.25">
      <c r="E63" s="37">
        <f t="shared" si="1"/>
        <v>0.87499999999999911</v>
      </c>
    </row>
    <row r="64" spans="5:5" ht="18.75" customHeight="1" x14ac:dyDescent="0.25">
      <c r="E64" s="37" t="str">
        <f t="shared" si="1"/>
        <v/>
      </c>
    </row>
    <row r="65" spans="5:5" ht="18.75" customHeight="1" x14ac:dyDescent="0.25">
      <c r="E65" s="37" t="str">
        <f t="shared" si="1"/>
        <v/>
      </c>
    </row>
    <row r="66" spans="5:5" ht="18.75" customHeight="1" x14ac:dyDescent="0.25">
      <c r="E66" s="37" t="str">
        <f t="shared" si="1"/>
        <v/>
      </c>
    </row>
    <row r="67" spans="5:5" ht="18.75" customHeight="1" x14ac:dyDescent="0.25">
      <c r="E67" s="37" t="str">
        <f t="shared" si="1"/>
        <v/>
      </c>
    </row>
    <row r="68" spans="5:5" ht="18.75" customHeight="1" x14ac:dyDescent="0.25">
      <c r="E68" s="37" t="str">
        <f t="shared" ref="E68:E75" si="2">IFERROR(IF($E67+増分&gt;EndTime,"",$E67+増分),"")</f>
        <v/>
      </c>
    </row>
    <row r="69" spans="5:5" ht="18.75" customHeight="1" x14ac:dyDescent="0.25">
      <c r="E69" s="37" t="str">
        <f t="shared" si="2"/>
        <v/>
      </c>
    </row>
    <row r="70" spans="5:5" ht="18.75" customHeight="1" x14ac:dyDescent="0.25">
      <c r="E70" s="37" t="str">
        <f t="shared" si="2"/>
        <v/>
      </c>
    </row>
    <row r="71" spans="5:5" ht="18.75" customHeight="1" x14ac:dyDescent="0.25">
      <c r="E71" s="37" t="str">
        <f t="shared" si="2"/>
        <v/>
      </c>
    </row>
    <row r="72" spans="5:5" ht="18.75" customHeight="1" x14ac:dyDescent="0.25">
      <c r="E72" s="37" t="str">
        <f t="shared" si="2"/>
        <v/>
      </c>
    </row>
    <row r="73" spans="5:5" ht="18.75" customHeight="1" x14ac:dyDescent="0.25">
      <c r="E73" s="37" t="str">
        <f t="shared" si="2"/>
        <v/>
      </c>
    </row>
    <row r="74" spans="5:5" ht="18.75" customHeight="1" x14ac:dyDescent="0.25">
      <c r="E74" s="37" t="str">
        <f t="shared" si="2"/>
        <v/>
      </c>
    </row>
    <row r="75" spans="5:5" ht="18.75" customHeight="1" x14ac:dyDescent="0.25">
      <c r="E75" s="37" t="str">
        <f t="shared" si="2"/>
        <v/>
      </c>
    </row>
  </sheetData>
  <mergeCells count="2">
    <mergeCell ref="B2:C2"/>
    <mergeCell ref="B10:C10"/>
  </mergeCells>
  <phoneticPr fontId="7"/>
  <conditionalFormatting sqref="E3:E75">
    <cfRule type="expression" dxfId="4" priority="1">
      <formula>$E3&gt;EndTime</formula>
    </cfRule>
    <cfRule type="expression" dxfId="3" priority="2">
      <formula>$E3=EndTime</formula>
    </cfRule>
  </conditionalFormatting>
  <dataValidations count="13">
    <dataValidation allowBlank="1" showInputMessage="1" showErrorMessage="1" prompt="このワークシートでは、時間間隔を定義します。列 E の時刻に基づいて、毎日の予定ワークシートの列 E のスケジュールと、イベント スケジュール ワークシートの列 F の時刻オプションが更新されます" sqref="A1"/>
    <dataValidation allowBlank="1" showInputMessage="1" showErrorMessage="1" prompt="このセルに開始時刻を入力します" sqref="C4"/>
    <dataValidation type="list" errorStyle="warning" allowBlank="1" showInputMessage="1" showErrorMessage="1" error="このセル内のリストから間隔を選択します。[キャンセル] を選択し、Alt キーを押しながら下方向キーを押してから、Enter キーを押して選択します" prompt="リストから間隔を選択します。Alt キーを押しながら下方向キーを押してドロップダウン リストを開き、Enter キーを押して間隔を選択します" sqref="C6">
      <formula1>"15 分, 30 分, 45 分, 60 分"</formula1>
    </dataValidation>
    <dataValidation errorStyle="warning" allowBlank="1" showInputMessage="1" showErrorMessage="1" prompt="このセルに予定の終了時刻を入力します" sqref="C8"/>
    <dataValidation allowBlank="1" showInputMessage="1" showErrorMessage="1" prompt="スケジュールを構成するには、開始時刻を更新し、間隔の増分値と終了時刻を設定します。列 E の時刻テーブルが自動的に更新されます" sqref="C2:C3 B2"/>
    <dataValidation allowBlank="1" showInputMessage="1" showErrorMessage="1" prompt="毎日の予定ワークシートの時刻テーブルを変更することにより、このワークシートのスケジュールを更新します。C4 に開始時刻、C6 に時間間隔、C8 に終了時刻を入力します。" sqref="B1"/>
    <dataValidation allowBlank="1" showInputMessage="1" showErrorMessage="1" prompt="時刻テーブルは、このワークシートのセル C3 から C7 に入力した開始時刻、間隔、終了時刻に基づいて自動的に更新されます" sqref="E2"/>
    <dataValidation allowBlank="1" showInputMessage="1" showErrorMessage="1" prompt="右側のセルで開始時刻を設定します" sqref="B4"/>
    <dataValidation allowBlank="1" showInputMessage="1" showErrorMessage="1" prompt="右側のセルで時間間隔を設定します" sqref="B6"/>
    <dataValidation allowBlank="1" showInputMessage="1" showErrorMessage="1" prompt="右側のセルで終了時刻を設定します" sqref="B8"/>
    <dataValidation allowBlank="1" showInputMessage="1" showErrorMessage="1" prompt="以下のセルを選択して、毎日の予定を表示し、イベントを追加します。" sqref="B10:C10"/>
    <dataValidation allowBlank="1" showInputMessage="1" showErrorMessage="1" prompt="イベントを追加するためのイベント スケジュール ワークシートへのナビゲーション リンク" sqref="B14"/>
    <dataValidation allowBlank="1" showInputMessage="1" showErrorMessage="1" prompt="時刻を編集するための時間間隔ワークシートへのナビゲーション リンク" sqref="B12"/>
  </dataValidations>
  <hyperlinks>
    <hyperlink ref="B12" location="毎日の予定!A1" tooltip="毎日の予定を表示するときに選択します" display="毎日の予定を表示するときに選択します"/>
    <hyperlink ref="B14" location="'イベント スケジュール'!A1" tooltip="新しいイベントを追加するときに選択します" display="新しいイベントを追加するときに選択します"/>
  </hyperlinks>
  <printOptions horizontalCentered="1"/>
  <pageMargins left="0.7" right="0.7" top="0.75" bottom="0.75" header="0.3" footer="0.3"/>
  <pageSetup paperSize="9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毎日の予定</vt:lpstr>
      <vt:lpstr>イベント スケジュール</vt:lpstr>
      <vt:lpstr>時間間隔</vt:lpstr>
      <vt:lpstr>ColumnTitle2</vt:lpstr>
      <vt:lpstr>ColumnTitle3</vt:lpstr>
      <vt:lpstr>DayVal</vt:lpstr>
      <vt:lpstr>EndTime</vt:lpstr>
      <vt:lpstr>MinuteText</vt:lpstr>
      <vt:lpstr>MonthName</vt:lpstr>
      <vt:lpstr>ScheduleHighlight</vt:lpstr>
      <vt:lpstr>Start_time</vt:lpstr>
      <vt:lpstr>TimesList</vt:lpstr>
      <vt:lpstr>Title1</vt:lpstr>
      <vt:lpstr>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Goto</dc:creator>
  <cp:lastModifiedBy>Goto</cp:lastModifiedBy>
  <dcterms:created xsi:type="dcterms:W3CDTF">2016-12-06T05:05:01Z</dcterms:created>
  <dcterms:modified xsi:type="dcterms:W3CDTF">2017-09-30T10:49:13Z</dcterms:modified>
</cp:coreProperties>
</file>